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275" windowHeight="11640" tabRatio="744" activeTab="0"/>
  </bookViews>
  <sheets>
    <sheet name="ANEXO III" sheetId="1" r:id="rId1"/>
    <sheet name="ANEXO IV" sheetId="2" r:id="rId2"/>
    <sheet name="ANEXO IVa" sheetId="3" r:id="rId3"/>
  </sheets>
  <definedNames>
    <definedName name="_xlnm.Print_Area" localSheetId="0">'ANEXO III'!$A$1:$G$28</definedName>
    <definedName name="_xlnm.Print_Area" localSheetId="1">'ANEXO IV'!$A$1:$K$29</definedName>
    <definedName name="_xlnm.Print_Area" localSheetId="2">'ANEXO IVa'!$A$1:$O$28</definedName>
    <definedName name="_xlnm.Print_Titles" localSheetId="0">'ANEXO III'!$1:$6</definedName>
    <definedName name="_xlnm.Print_Titles" localSheetId="1">'ANEXO IV'!$1:$7</definedName>
    <definedName name="_xlnm.Print_Titles" localSheetId="2">'ANEXO IVa'!$1:$8</definedName>
  </definedNames>
  <calcPr fullCalcOnLoad="1"/>
</workbook>
</file>

<file path=xl/sharedStrings.xml><?xml version="1.0" encoding="utf-8"?>
<sst xmlns="http://schemas.openxmlformats.org/spreadsheetml/2006/main" count="285" uniqueCount="92">
  <si>
    <t>PREÇO TOTAL</t>
  </si>
  <si>
    <t>QUANT</t>
  </si>
  <si>
    <t>ITEM</t>
  </si>
  <si>
    <t>UNID.</t>
  </si>
  <si>
    <t>EMPRESAS QUE FORNECERAM ORÇAMENTO</t>
  </si>
  <si>
    <t>PREÇO MÉDIO TOTAL POR ITEM</t>
  </si>
  <si>
    <t>PREÇO MÉDIO UNITÁRIO POR ITEM</t>
  </si>
  <si>
    <t>PREÇO UNITÁRIO</t>
  </si>
  <si>
    <t>LOCAL DE INSTALAÇÃO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</si>
  <si>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</si>
  <si>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</si>
  <si>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</si>
  <si>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</si>
  <si>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</si>
  <si>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</si>
  <si>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</si>
  <si>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</si>
  <si>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</si>
  <si>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</si>
  <si>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</si>
  <si>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DESCRIÇÃO DO MOBILIÁRIO (Conforme Projeto)</t>
  </si>
  <si>
    <t>MESA AUDITÓRIO</t>
  </si>
  <si>
    <t>JOÃO PESSOA</t>
  </si>
  <si>
    <t>MÓVEL/FRIGOBAR - SEC. ADM</t>
  </si>
  <si>
    <t>RECEPCIONISTA BIBLIOTECA</t>
  </si>
  <si>
    <t>COPA DOS JUIZES</t>
  </si>
  <si>
    <t>COPAS TIPO 01</t>
  </si>
  <si>
    <t>COPAS TIPO 02</t>
  </si>
  <si>
    <t>RECEPCIONISTA SEC-ADM</t>
  </si>
  <si>
    <t>COPAS-CAMPINA GRANDE</t>
  </si>
  <si>
    <t>CAMPINA GRANDE</t>
  </si>
  <si>
    <t>MÓVEL PROJETADO GUARITAS</t>
  </si>
  <si>
    <t>ARMARIO PROJETADO - BANCADA PIA SOUSA</t>
  </si>
  <si>
    <t>SOUSA</t>
  </si>
  <si>
    <t>ARMARIO PROJETADO - BANCADA SOUSA</t>
  </si>
  <si>
    <t>1.12</t>
  </si>
  <si>
    <t>1.13</t>
  </si>
  <si>
    <t>1.14</t>
  </si>
  <si>
    <t>1.15</t>
  </si>
  <si>
    <t>MESA DO MAGISTRADO - SALAS DE AUDIÊNCIAS</t>
  </si>
  <si>
    <t>MESA DAS PARTES - SALAS DE AUDIÊNCIAS</t>
  </si>
  <si>
    <t>1.16</t>
  </si>
  <si>
    <t>DIVISOR PARA CAIXA ELETRÔNICO</t>
  </si>
  <si>
    <t>CAFÉ JUSTIÇA FEDERAL</t>
  </si>
  <si>
    <t>COPIADORA</t>
  </si>
  <si>
    <t>VITRINE DO MUSEU</t>
  </si>
  <si>
    <t>MONTEIRO</t>
  </si>
  <si>
    <t>1.17</t>
  </si>
  <si>
    <t>VITRINE PARA BECAS</t>
  </si>
  <si>
    <t>1.18</t>
  </si>
  <si>
    <t>1.19</t>
  </si>
  <si>
    <t>GABINETE ODONTOLOGICO</t>
  </si>
  <si>
    <t>MOBILIÁRIO</t>
  </si>
  <si>
    <t>VIDROS</t>
  </si>
  <si>
    <t>METAIS</t>
  </si>
  <si>
    <t>TOTAL</t>
  </si>
  <si>
    <t>ITENS DO ORÇAMENTO</t>
  </si>
  <si>
    <t>SANDRIN - BR CENTER MÓVEIS LTDA</t>
  </si>
  <si>
    <t>NEW MODULADOS - PERSONNALISÉE COMÉRCIO DE MÓVEIS LTDA</t>
  </si>
  <si>
    <t>PREÇO UNIT</t>
  </si>
  <si>
    <t>NEW MODULADOS  PERSONNALISÉE COMÉRCIO DE MÓVEIS LTDA</t>
  </si>
  <si>
    <t>SANDRIN BR CENTER MÓVEIS LTDA</t>
  </si>
  <si>
    <t>ANEXO IV - PLANILHA DEMONSTRATIVA DE PREÇOS UNITÁRIOS</t>
  </si>
  <si>
    <t>FORNECIMENTO E INSTALAÇÃO DE MOBILIÁRIO PROJETADO - SJPB</t>
  </si>
  <si>
    <t>5.1.1.1</t>
  </si>
  <si>
    <t>5.1.1.2</t>
  </si>
  <si>
    <t>5.1.1.3</t>
  </si>
  <si>
    <t>5.1.1.4</t>
  </si>
  <si>
    <t>5.1.1.5</t>
  </si>
  <si>
    <t>5.1.1.6</t>
  </si>
  <si>
    <t>5.1.2.1</t>
  </si>
  <si>
    <t>5.1.1.13</t>
  </si>
  <si>
    <t>5.1.2.2</t>
  </si>
  <si>
    <t>5.1.1.8</t>
  </si>
  <si>
    <t>5.1.1.9</t>
  </si>
  <si>
    <t>5.1.1.7</t>
  </si>
  <si>
    <t>5.1.1.11</t>
  </si>
  <si>
    <t>5.1.1.10</t>
  </si>
  <si>
    <t>5.1.2.4</t>
  </si>
  <si>
    <t>5.1.2.3</t>
  </si>
  <si>
    <t>5.1.1.12</t>
  </si>
  <si>
    <t>LOTE 01</t>
  </si>
  <si>
    <t>LOTE 02</t>
  </si>
  <si>
    <t>PREÇO TOTAL - LOTE 1 + LOTE 2</t>
  </si>
  <si>
    <t>PREÇO TOTAL POR FORNECEDOR</t>
  </si>
  <si>
    <t>PREÇO MÉDIO TOTAL = LOTE 1 + LOTE 2</t>
  </si>
  <si>
    <t>PREÇO MÉDIO TOTAL LOTE 1</t>
  </si>
  <si>
    <t>PREÇO MÉDIO TOTAL LOTE 2</t>
  </si>
  <si>
    <t>PREÇO TOTAL LOTE 1</t>
  </si>
  <si>
    <t>PREÇO TOTAL LOTE 2</t>
  </si>
  <si>
    <t>ANEXO III - PLANILHA DE PREÇOS – PROPOSTA COMERCIAL</t>
  </si>
  <si>
    <t>ANEXO IVa - PLANILHA DEMONSTRATIVA DE PREÇOS UNITÁRIOS - DETALHAMENTO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</si>
</sst>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R$&quot;\ #,##0.00"/>
    <numFmt numFmtId="169" formatCode="_(&quot;R$ &quot;* #,##0.0_);_(&quot;R$ &quot;* \(#,##0.0\);_(&quot;R$ &quot;* &quot;-&quot;??_);_(@_)"/>
    <numFmt numFmtId="170" formatCode="_(&quot;R$ &quot;* #,##0.000_);_(&quot;R$ &quot;* \(#,##0.000\);_(&quot;R$ &quot;* &quot;-&quot;??_);_(@_)"/>
    <numFmt numFmtId="171" formatCode="_(&quot;R$ &quot;* #,##0.0000_);_(&quot;R$ &quot;* \(#,##0.0000\);_(&quot;R$ &quot;* &quot;-&quot;??_);_(@_)"/>
    <numFmt numFmtId="172" formatCode="_(&quot;R$ &quot;* #,##0.00000_);_(&quot;R$ &quot;* \(#,##0.00000\);_(&quot;R$ &quot;* &quot;-&quot;??_);_(@_)"/>
    <numFmt numFmtId="173" formatCode="_(&quot;R$ &quot;* #,##0.000000_);_(&quot;R$ &quot;* \(#,##0.000000\);_(&quot;R$ &quot;* &quot;-&quot;??_);_(@_)"/>
  </numFmts>
  <fonts count="46">
    <font>
      <sz val="10"/>
      <name val="Arial"/>
      <family val="0"/>
    </font>
    <font>
      <b/>
      <sz val="14"/>
      <name val="Arial"/>
      <family val="2"/>
    </font>
    <font>
      <b/>
      <sz val="10"/>
      <name val="Spranq eco sans"/>
      <family val="2"/>
    </font>
    <font>
      <sz val="10"/>
      <name val="Spranq eco sans"/>
      <family val="2"/>
    </font>
    <font>
      <b/>
      <sz val="10"/>
      <color indexed="9"/>
      <name val="Spranq eco sans"/>
      <family val="2"/>
    </font>
    <font>
      <sz val="8"/>
      <name val="Arial"/>
      <family val="2"/>
    </font>
    <font>
      <b/>
      <sz val="10"/>
      <color indexed="8"/>
      <name val="Spranq eco san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indent="6"/>
    </xf>
    <xf numFmtId="0" fontId="0" fillId="0" borderId="0" xfId="0" applyFont="1" applyAlignment="1">
      <alignment horizontal="left" indent="5"/>
    </xf>
    <xf numFmtId="0" fontId="1" fillId="0" borderId="0" xfId="0" applyFont="1" applyAlignment="1" quotePrefix="1">
      <alignment horizontal="left" indent="5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4" fontId="3" fillId="0" borderId="10" xfId="47" applyFont="1" applyFill="1" applyBorder="1" applyAlignment="1">
      <alignment horizontal="center" vertical="center"/>
    </xf>
    <xf numFmtId="44" fontId="3" fillId="34" borderId="10" xfId="47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indent="5"/>
    </xf>
    <xf numFmtId="44" fontId="3" fillId="0" borderId="11" xfId="47" applyFont="1" applyFill="1" applyBorder="1" applyAlignment="1">
      <alignment horizontal="right" vertical="center"/>
    </xf>
    <xf numFmtId="44" fontId="4" fillId="35" borderId="10" xfId="47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36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44" fontId="3" fillId="37" borderId="10" xfId="47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44" fontId="2" fillId="38" borderId="10" xfId="47" applyFont="1" applyFill="1" applyBorder="1" applyAlignment="1">
      <alignment horizontal="center" vertical="center"/>
    </xf>
    <xf numFmtId="0" fontId="7" fillId="38" borderId="0" xfId="0" applyFont="1" applyFill="1" applyAlignment="1">
      <alignment horizontal="center" vertical="center"/>
    </xf>
    <xf numFmtId="44" fontId="2" fillId="0" borderId="13" xfId="0" applyNumberFormat="1" applyFont="1" applyFill="1" applyBorder="1" applyAlignment="1">
      <alignment vertical="center"/>
    </xf>
    <xf numFmtId="170" fontId="3" fillId="37" borderId="10" xfId="47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44" fontId="3" fillId="34" borderId="10" xfId="47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44" fontId="2" fillId="39" borderId="10" xfId="0" applyNumberFormat="1" applyFont="1" applyFill="1" applyBorder="1" applyAlignment="1">
      <alignment vertical="center"/>
    </xf>
    <xf numFmtId="0" fontId="2" fillId="39" borderId="10" xfId="0" applyFont="1" applyFill="1" applyBorder="1" applyAlignment="1">
      <alignment vertical="center"/>
    </xf>
    <xf numFmtId="0" fontId="2" fillId="39" borderId="12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view="pageBreakPreview" zoomScaleSheetLayoutView="100" zoomScalePageLayoutView="0" workbookViewId="0" topLeftCell="A1">
      <selection activeCell="J26" sqref="J26"/>
    </sheetView>
  </sheetViews>
  <sheetFormatPr defaultColWidth="9.140625" defaultRowHeight="12.75"/>
  <cols>
    <col min="1" max="1" width="8.00390625" style="0" bestFit="1" customWidth="1"/>
    <col min="2" max="2" width="39.28125" style="0" customWidth="1"/>
    <col min="3" max="3" width="18.421875" style="13" bestFit="1" customWidth="1"/>
    <col min="4" max="4" width="7.421875" style="0" bestFit="1" customWidth="1"/>
    <col min="5" max="5" width="9.57421875" style="0" bestFit="1" customWidth="1"/>
    <col min="6" max="6" width="26.57421875" style="0" customWidth="1"/>
    <col min="7" max="7" width="20.57421875" style="0" customWidth="1"/>
    <col min="8" max="8" width="14.28125" style="0" bestFit="1" customWidth="1"/>
  </cols>
  <sheetData>
    <row r="1" spans="2:3" ht="18">
      <c r="B1" s="5" t="s">
        <v>90</v>
      </c>
      <c r="C1" s="11"/>
    </row>
    <row r="2" spans="2:3" ht="12.75">
      <c r="B2" s="4"/>
      <c r="C2" s="12"/>
    </row>
    <row r="3" spans="2:3" ht="12.75">
      <c r="B3" s="14" t="s">
        <v>63</v>
      </c>
      <c r="C3" s="12"/>
    </row>
    <row r="4" spans="2:3" ht="12.75">
      <c r="B4" s="3"/>
      <c r="C4" s="12"/>
    </row>
    <row r="6" spans="1:7" s="2" customFormat="1" ht="25.5">
      <c r="A6" s="6" t="s">
        <v>2</v>
      </c>
      <c r="B6" s="7" t="s">
        <v>20</v>
      </c>
      <c r="C6" s="7" t="s">
        <v>8</v>
      </c>
      <c r="D6" s="6" t="s">
        <v>3</v>
      </c>
      <c r="E6" s="6" t="s">
        <v>1</v>
      </c>
      <c r="F6" s="36" t="s">
        <v>7</v>
      </c>
      <c r="G6" s="7" t="s">
        <v>0</v>
      </c>
    </row>
    <row r="7" spans="1:7" s="2" customFormat="1" ht="12.75">
      <c r="A7" s="40" t="s">
        <v>81</v>
      </c>
      <c r="B7" s="41"/>
      <c r="C7" s="41"/>
      <c r="D7" s="41"/>
      <c r="E7" s="41"/>
      <c r="F7" s="39" t="s">
        <v>88</v>
      </c>
      <c r="G7" s="38">
        <f>SUM(G8:G21)</f>
        <v>0</v>
      </c>
    </row>
    <row r="8" spans="1:7" ht="12.75">
      <c r="A8" s="17" t="s">
        <v>64</v>
      </c>
      <c r="B8" s="21" t="s">
        <v>24</v>
      </c>
      <c r="C8" s="17" t="s">
        <v>22</v>
      </c>
      <c r="D8" s="17" t="s">
        <v>3</v>
      </c>
      <c r="E8" s="22">
        <v>1</v>
      </c>
      <c r="F8" s="9"/>
      <c r="G8" s="15">
        <f aca="true" t="shared" si="0" ref="G8:G27">ROUND(F8*E8,2)</f>
        <v>0</v>
      </c>
    </row>
    <row r="9" spans="1:7" ht="12.75">
      <c r="A9" s="17" t="s">
        <v>77</v>
      </c>
      <c r="B9" s="21" t="s">
        <v>44</v>
      </c>
      <c r="C9" s="17" t="s">
        <v>22</v>
      </c>
      <c r="D9" s="17" t="s">
        <v>3</v>
      </c>
      <c r="E9" s="22">
        <v>1</v>
      </c>
      <c r="F9" s="9"/>
      <c r="G9" s="15">
        <f t="shared" si="0"/>
        <v>0</v>
      </c>
    </row>
    <row r="10" spans="1:7" ht="12.75">
      <c r="A10" s="17" t="s">
        <v>76</v>
      </c>
      <c r="B10" s="21" t="s">
        <v>43</v>
      </c>
      <c r="C10" s="17" t="s">
        <v>22</v>
      </c>
      <c r="D10" s="17" t="s">
        <v>3</v>
      </c>
      <c r="E10" s="22">
        <v>1</v>
      </c>
      <c r="F10" s="9"/>
      <c r="G10" s="15">
        <f t="shared" si="0"/>
        <v>0</v>
      </c>
    </row>
    <row r="11" spans="1:7" ht="12.75">
      <c r="A11" s="23" t="s">
        <v>80</v>
      </c>
      <c r="B11" s="24" t="s">
        <v>51</v>
      </c>
      <c r="C11" s="17" t="s">
        <v>22</v>
      </c>
      <c r="D11" s="23" t="s">
        <v>3</v>
      </c>
      <c r="E11" s="25">
        <v>1</v>
      </c>
      <c r="F11" s="9"/>
      <c r="G11" s="15">
        <f t="shared" si="0"/>
        <v>0</v>
      </c>
    </row>
    <row r="12" spans="1:7" ht="12.75">
      <c r="A12" s="17" t="s">
        <v>71</v>
      </c>
      <c r="B12" s="21" t="s">
        <v>31</v>
      </c>
      <c r="C12" s="17" t="s">
        <v>22</v>
      </c>
      <c r="D12" s="17" t="s">
        <v>3</v>
      </c>
      <c r="E12" s="22">
        <v>2</v>
      </c>
      <c r="F12" s="9"/>
      <c r="G12" s="15">
        <f t="shared" si="0"/>
        <v>0</v>
      </c>
    </row>
    <row r="13" spans="1:7" ht="12.75">
      <c r="A13" s="17" t="s">
        <v>65</v>
      </c>
      <c r="B13" s="21" t="s">
        <v>28</v>
      </c>
      <c r="C13" s="17" t="s">
        <v>22</v>
      </c>
      <c r="D13" s="17" t="s">
        <v>3</v>
      </c>
      <c r="E13" s="22">
        <v>1</v>
      </c>
      <c r="F13" s="9"/>
      <c r="G13" s="15">
        <f t="shared" si="0"/>
        <v>0</v>
      </c>
    </row>
    <row r="14" spans="1:7" ht="12.75">
      <c r="A14" s="17" t="s">
        <v>66</v>
      </c>
      <c r="B14" s="21" t="s">
        <v>23</v>
      </c>
      <c r="C14" s="17" t="s">
        <v>22</v>
      </c>
      <c r="D14" s="17" t="s">
        <v>3</v>
      </c>
      <c r="E14" s="22">
        <v>1</v>
      </c>
      <c r="F14" s="9"/>
      <c r="G14" s="15">
        <f t="shared" si="0"/>
        <v>0</v>
      </c>
    </row>
    <row r="15" spans="1:7" ht="12.75">
      <c r="A15" s="17" t="s">
        <v>67</v>
      </c>
      <c r="B15" s="21" t="s">
        <v>26</v>
      </c>
      <c r="C15" s="17" t="s">
        <v>22</v>
      </c>
      <c r="D15" s="17" t="s">
        <v>3</v>
      </c>
      <c r="E15" s="22">
        <v>4</v>
      </c>
      <c r="F15" s="9"/>
      <c r="G15" s="15">
        <f t="shared" si="0"/>
        <v>0</v>
      </c>
    </row>
    <row r="16" spans="1:7" ht="12.75">
      <c r="A16" s="17" t="s">
        <v>67</v>
      </c>
      <c r="B16" s="21" t="s">
        <v>27</v>
      </c>
      <c r="C16" s="17" t="s">
        <v>22</v>
      </c>
      <c r="D16" s="17" t="s">
        <v>3</v>
      </c>
      <c r="E16" s="22">
        <v>5</v>
      </c>
      <c r="F16" s="9"/>
      <c r="G16" s="15">
        <f t="shared" si="0"/>
        <v>0</v>
      </c>
    </row>
    <row r="17" spans="1:7" ht="12.75">
      <c r="A17" s="17" t="s">
        <v>68</v>
      </c>
      <c r="B17" s="21" t="s">
        <v>25</v>
      </c>
      <c r="C17" s="17" t="s">
        <v>22</v>
      </c>
      <c r="D17" s="17" t="s">
        <v>3</v>
      </c>
      <c r="E17" s="22">
        <v>1</v>
      </c>
      <c r="F17" s="9"/>
      <c r="G17" s="15">
        <f t="shared" si="0"/>
        <v>0</v>
      </c>
    </row>
    <row r="18" spans="1:7" ht="12.75">
      <c r="A18" s="17" t="s">
        <v>69</v>
      </c>
      <c r="B18" s="21" t="s">
        <v>21</v>
      </c>
      <c r="C18" s="17" t="s">
        <v>22</v>
      </c>
      <c r="D18" s="17" t="s">
        <v>3</v>
      </c>
      <c r="E18" s="22">
        <v>3</v>
      </c>
      <c r="F18" s="9"/>
      <c r="G18" s="15">
        <f t="shared" si="0"/>
        <v>0</v>
      </c>
    </row>
    <row r="19" spans="1:7" ht="12.75">
      <c r="A19" s="17" t="s">
        <v>75</v>
      </c>
      <c r="B19" s="21" t="s">
        <v>42</v>
      </c>
      <c r="C19" s="17" t="s">
        <v>22</v>
      </c>
      <c r="D19" s="17" t="s">
        <v>3</v>
      </c>
      <c r="E19" s="22">
        <v>4</v>
      </c>
      <c r="F19" s="9"/>
      <c r="G19" s="15">
        <f t="shared" si="0"/>
        <v>0</v>
      </c>
    </row>
    <row r="20" spans="1:7" ht="25.5">
      <c r="A20" s="17" t="s">
        <v>73</v>
      </c>
      <c r="B20" s="21" t="s">
        <v>39</v>
      </c>
      <c r="C20" s="17" t="s">
        <v>22</v>
      </c>
      <c r="D20" s="17" t="s">
        <v>3</v>
      </c>
      <c r="E20" s="22">
        <v>14</v>
      </c>
      <c r="F20" s="9"/>
      <c r="G20" s="15">
        <f t="shared" si="0"/>
        <v>0</v>
      </c>
    </row>
    <row r="21" spans="1:7" ht="25.5">
      <c r="A21" s="17" t="s">
        <v>74</v>
      </c>
      <c r="B21" s="21" t="s">
        <v>40</v>
      </c>
      <c r="C21" s="17" t="s">
        <v>22</v>
      </c>
      <c r="D21" s="17" t="s">
        <v>3</v>
      </c>
      <c r="E21" s="22">
        <v>14</v>
      </c>
      <c r="F21" s="9"/>
      <c r="G21" s="15">
        <f t="shared" si="0"/>
        <v>0</v>
      </c>
    </row>
    <row r="22" spans="1:8" ht="12.75">
      <c r="A22" s="40" t="s">
        <v>82</v>
      </c>
      <c r="B22" s="41"/>
      <c r="C22" s="41"/>
      <c r="D22" s="41"/>
      <c r="E22" s="41"/>
      <c r="F22" s="39" t="s">
        <v>89</v>
      </c>
      <c r="G22" s="38">
        <f>SUM(G23:G27)</f>
        <v>0</v>
      </c>
      <c r="H22" s="29"/>
    </row>
    <row r="23" spans="1:7" ht="12.75">
      <c r="A23" s="17" t="s">
        <v>70</v>
      </c>
      <c r="B23" s="21" t="s">
        <v>29</v>
      </c>
      <c r="C23" s="17" t="s">
        <v>30</v>
      </c>
      <c r="D23" s="17" t="s">
        <v>3</v>
      </c>
      <c r="E23" s="22">
        <v>2</v>
      </c>
      <c r="F23" s="9"/>
      <c r="G23" s="15">
        <f t="shared" si="0"/>
        <v>0</v>
      </c>
    </row>
    <row r="24" spans="1:7" ht="25.5">
      <c r="A24" s="17" t="s">
        <v>72</v>
      </c>
      <c r="B24" s="21" t="s">
        <v>32</v>
      </c>
      <c r="C24" s="17" t="s">
        <v>33</v>
      </c>
      <c r="D24" s="17" t="s">
        <v>3</v>
      </c>
      <c r="E24" s="22">
        <v>1</v>
      </c>
      <c r="F24" s="9"/>
      <c r="G24" s="15">
        <f t="shared" si="0"/>
        <v>0</v>
      </c>
    </row>
    <row r="25" spans="1:7" ht="25.5">
      <c r="A25" s="17" t="s">
        <v>72</v>
      </c>
      <c r="B25" s="21" t="s">
        <v>34</v>
      </c>
      <c r="C25" s="17" t="s">
        <v>33</v>
      </c>
      <c r="D25" s="17" t="s">
        <v>3</v>
      </c>
      <c r="E25" s="22">
        <v>1</v>
      </c>
      <c r="F25" s="9"/>
      <c r="G25" s="15">
        <f t="shared" si="0"/>
        <v>0</v>
      </c>
    </row>
    <row r="26" spans="1:7" ht="12.75">
      <c r="A26" s="23" t="s">
        <v>79</v>
      </c>
      <c r="B26" s="24" t="s">
        <v>48</v>
      </c>
      <c r="C26" s="17" t="s">
        <v>46</v>
      </c>
      <c r="D26" s="23" t="s">
        <v>3</v>
      </c>
      <c r="E26" s="25">
        <v>2</v>
      </c>
      <c r="F26" s="9"/>
      <c r="G26" s="15">
        <f t="shared" si="0"/>
        <v>0</v>
      </c>
    </row>
    <row r="27" spans="1:7" ht="12.75">
      <c r="A27" s="23" t="s">
        <v>78</v>
      </c>
      <c r="B27" s="24" t="s">
        <v>45</v>
      </c>
      <c r="C27" s="17" t="s">
        <v>46</v>
      </c>
      <c r="D27" s="23" t="s">
        <v>3</v>
      </c>
      <c r="E27" s="25">
        <v>5</v>
      </c>
      <c r="F27" s="9"/>
      <c r="G27" s="15">
        <f t="shared" si="0"/>
        <v>0</v>
      </c>
    </row>
    <row r="28" spans="1:7" ht="25.5">
      <c r="A28" s="26"/>
      <c r="B28" s="27"/>
      <c r="C28" s="18"/>
      <c r="D28" s="19"/>
      <c r="E28" s="19"/>
      <c r="F28" s="20" t="s">
        <v>83</v>
      </c>
      <c r="G28" s="16">
        <f>SUM(G8:G27)</f>
        <v>0</v>
      </c>
    </row>
    <row r="29" ht="15.75" customHeight="1"/>
  </sheetData>
  <sheetProtection/>
  <mergeCells count="2">
    <mergeCell ref="A22:E22"/>
    <mergeCell ref="A7:E7"/>
  </mergeCells>
  <printOptions horizontalCentered="1"/>
  <pageMargins left="0.3937007874015748" right="0.3937007874015748" top="0.3937007874015748" bottom="0.3937007874015748" header="0" footer="0"/>
  <pageSetup fitToHeight="1" fitToWidth="1"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SheetLayoutView="100" zoomScalePageLayoutView="0" workbookViewId="0" topLeftCell="E1">
      <selection activeCell="I32" sqref="I32"/>
    </sheetView>
  </sheetViews>
  <sheetFormatPr defaultColWidth="9.140625" defaultRowHeight="12.75"/>
  <cols>
    <col min="1" max="1" width="8.00390625" style="0" bestFit="1" customWidth="1"/>
    <col min="2" max="2" width="39.28125" style="0" customWidth="1"/>
    <col min="3" max="3" width="18.421875" style="13" bestFit="1" customWidth="1"/>
    <col min="4" max="4" width="7.421875" style="0" bestFit="1" customWidth="1"/>
    <col min="5" max="5" width="9.57421875" style="0" bestFit="1" customWidth="1"/>
    <col min="6" max="6" width="20.57421875" style="0" customWidth="1"/>
    <col min="7" max="7" width="14.7109375" style="0" customWidth="1"/>
    <col min="8" max="8" width="20.57421875" style="0" customWidth="1"/>
    <col min="9" max="9" width="18.57421875" style="0" customWidth="1"/>
    <col min="10" max="10" width="25.140625" style="1" customWidth="1"/>
    <col min="11" max="11" width="22.7109375" style="1" customWidth="1"/>
    <col min="12" max="12" width="14.28125" style="0" bestFit="1" customWidth="1"/>
  </cols>
  <sheetData>
    <row r="1" spans="2:3" ht="18">
      <c r="B1" s="5" t="s">
        <v>62</v>
      </c>
      <c r="C1" s="11"/>
    </row>
    <row r="2" spans="2:3" ht="12.75">
      <c r="B2" s="4"/>
      <c r="C2" s="12"/>
    </row>
    <row r="3" spans="2:3" ht="12.75">
      <c r="B3" s="14" t="s">
        <v>63</v>
      </c>
      <c r="C3" s="12"/>
    </row>
    <row r="4" spans="2:3" ht="12.75">
      <c r="B4" s="3"/>
      <c r="C4" s="12"/>
    </row>
    <row r="6" spans="1:11" s="2" customFormat="1" ht="25.5">
      <c r="A6" s="6" t="s">
        <v>2</v>
      </c>
      <c r="B6" s="7" t="s">
        <v>20</v>
      </c>
      <c r="C6" s="7" t="s">
        <v>8</v>
      </c>
      <c r="D6" s="6" t="s">
        <v>3</v>
      </c>
      <c r="E6" s="6" t="s">
        <v>1</v>
      </c>
      <c r="F6" s="45" t="s">
        <v>7</v>
      </c>
      <c r="G6" s="46"/>
      <c r="H6" s="47" t="s">
        <v>0</v>
      </c>
      <c r="I6" s="47"/>
      <c r="J6" s="49" t="s">
        <v>6</v>
      </c>
      <c r="K6" s="49" t="s">
        <v>5</v>
      </c>
    </row>
    <row r="7" spans="1:11" s="2" customFormat="1" ht="51">
      <c r="A7" s="48" t="s">
        <v>4</v>
      </c>
      <c r="B7" s="48"/>
      <c r="C7" s="48"/>
      <c r="D7" s="48"/>
      <c r="E7" s="48"/>
      <c r="F7" s="34" t="s">
        <v>60</v>
      </c>
      <c r="G7" s="34" t="s">
        <v>61</v>
      </c>
      <c r="H7" s="34" t="str">
        <f>F7</f>
        <v>NEW MODULADOS  PERSONNALISÉE COMÉRCIO DE MÓVEIS LTDA</v>
      </c>
      <c r="I7" s="34" t="str">
        <f>G7</f>
        <v>SANDRIN BR CENTER MÓVEIS LTDA</v>
      </c>
      <c r="J7" s="50"/>
      <c r="K7" s="50"/>
    </row>
    <row r="8" spans="1:11" s="2" customFormat="1" ht="25.5">
      <c r="A8" s="40" t="s">
        <v>81</v>
      </c>
      <c r="B8" s="41"/>
      <c r="C8" s="41"/>
      <c r="D8" s="41"/>
      <c r="E8" s="41"/>
      <c r="F8" s="41"/>
      <c r="G8" s="41"/>
      <c r="H8" s="41"/>
      <c r="I8" s="41"/>
      <c r="J8" s="37" t="s">
        <v>86</v>
      </c>
      <c r="K8" s="38">
        <f>SUM(K9:K22)</f>
        <v>473498.74000000005</v>
      </c>
    </row>
    <row r="9" spans="1:11" ht="12.75">
      <c r="A9" s="17" t="s">
        <v>64</v>
      </c>
      <c r="B9" s="21" t="s">
        <v>24</v>
      </c>
      <c r="C9" s="17" t="s">
        <v>22</v>
      </c>
      <c r="D9" s="17" t="s">
        <v>3</v>
      </c>
      <c r="E9" s="22">
        <v>1</v>
      </c>
      <c r="F9" s="9">
        <f>'ANEXO IVa'!I11</f>
        <v>12058.56</v>
      </c>
      <c r="G9" s="9">
        <f>'ANEXO IVa'!N11</f>
        <v>9529</v>
      </c>
      <c r="H9" s="15">
        <f aca="true" t="shared" si="0" ref="H9:H28">ROUND(F9*E9,2)</f>
        <v>12058.56</v>
      </c>
      <c r="I9" s="8">
        <f aca="true" t="shared" si="1" ref="I9:I28">ROUND(G9*E9,2)</f>
        <v>9529</v>
      </c>
      <c r="J9" s="35">
        <f aca="true" t="shared" si="2" ref="J9:J28">ROUND(IF(F9="","",AVERAGE(F9:G9)),2)</f>
        <v>10793.78</v>
      </c>
      <c r="K9" s="35">
        <f>ROUND(J9*E9,2)</f>
        <v>10793.78</v>
      </c>
    </row>
    <row r="10" spans="1:11" ht="12.75">
      <c r="A10" s="17" t="s">
        <v>77</v>
      </c>
      <c r="B10" s="21" t="s">
        <v>44</v>
      </c>
      <c r="C10" s="17" t="s">
        <v>22</v>
      </c>
      <c r="D10" s="17" t="s">
        <v>3</v>
      </c>
      <c r="E10" s="22">
        <v>1</v>
      </c>
      <c r="F10" s="9">
        <f>'ANEXO IVa'!I24</f>
        <v>31660.13</v>
      </c>
      <c r="G10" s="9">
        <f>'ANEXO IVa'!N24</f>
        <v>18790</v>
      </c>
      <c r="H10" s="15">
        <f t="shared" si="0"/>
        <v>31660.13</v>
      </c>
      <c r="I10" s="8">
        <f t="shared" si="1"/>
        <v>18790</v>
      </c>
      <c r="J10" s="35">
        <f t="shared" si="2"/>
        <v>25225.07</v>
      </c>
      <c r="K10" s="35">
        <f>ROUND(J10*E10,2)</f>
        <v>25225.07</v>
      </c>
    </row>
    <row r="11" spans="1:11" ht="12.75">
      <c r="A11" s="17" t="s">
        <v>76</v>
      </c>
      <c r="B11" s="21" t="s">
        <v>43</v>
      </c>
      <c r="C11" s="17" t="s">
        <v>22</v>
      </c>
      <c r="D11" s="17" t="s">
        <v>3</v>
      </c>
      <c r="E11" s="22">
        <v>1</v>
      </c>
      <c r="F11" s="9">
        <f>'ANEXO IVa'!I23</f>
        <v>27746.5</v>
      </c>
      <c r="G11" s="9">
        <f>'ANEXO IVa'!N23</f>
        <v>17104</v>
      </c>
      <c r="H11" s="15">
        <f t="shared" si="0"/>
        <v>27746.5</v>
      </c>
      <c r="I11" s="8">
        <f t="shared" si="1"/>
        <v>17104</v>
      </c>
      <c r="J11" s="35">
        <f t="shared" si="2"/>
        <v>22425.25</v>
      </c>
      <c r="K11" s="35">
        <f>ROUND(J11*E11,2)</f>
        <v>22425.25</v>
      </c>
    </row>
    <row r="12" spans="1:11" ht="12.75">
      <c r="A12" s="23" t="s">
        <v>80</v>
      </c>
      <c r="B12" s="24" t="s">
        <v>51</v>
      </c>
      <c r="C12" s="17" t="s">
        <v>22</v>
      </c>
      <c r="D12" s="23" t="s">
        <v>3</v>
      </c>
      <c r="E12" s="25">
        <v>1</v>
      </c>
      <c r="F12" s="9">
        <f>'ANEXO IVa'!I27</f>
        <v>13263.17</v>
      </c>
      <c r="G12" s="9">
        <f>'ANEXO IVa'!N27</f>
        <v>12649</v>
      </c>
      <c r="H12" s="15">
        <f t="shared" si="0"/>
        <v>13263.17</v>
      </c>
      <c r="I12" s="8">
        <f t="shared" si="1"/>
        <v>12649</v>
      </c>
      <c r="J12" s="35">
        <f t="shared" si="2"/>
        <v>12956.09</v>
      </c>
      <c r="K12" s="35">
        <f>ROUND(J12*E12,2)</f>
        <v>12956.09</v>
      </c>
    </row>
    <row r="13" spans="1:11" ht="12.75">
      <c r="A13" s="17" t="s">
        <v>71</v>
      </c>
      <c r="B13" s="21" t="s">
        <v>31</v>
      </c>
      <c r="C13" s="17" t="s">
        <v>22</v>
      </c>
      <c r="D13" s="17" t="s">
        <v>3</v>
      </c>
      <c r="E13" s="22">
        <v>2</v>
      </c>
      <c r="F13" s="9">
        <f>'ANEXO IVa'!I17</f>
        <v>2184.35</v>
      </c>
      <c r="G13" s="9">
        <f>'ANEXO IVa'!N17</f>
        <v>1109</v>
      </c>
      <c r="H13" s="15">
        <f t="shared" si="0"/>
        <v>4368.7</v>
      </c>
      <c r="I13" s="8">
        <f t="shared" si="1"/>
        <v>2218</v>
      </c>
      <c r="J13" s="35">
        <f t="shared" si="2"/>
        <v>1646.68</v>
      </c>
      <c r="K13" s="35">
        <f>ROUND(J13*E13,2)</f>
        <v>3293.36</v>
      </c>
    </row>
    <row r="14" spans="1:11" ht="12.75">
      <c r="A14" s="17" t="s">
        <v>65</v>
      </c>
      <c r="B14" s="21" t="s">
        <v>28</v>
      </c>
      <c r="C14" s="17" t="s">
        <v>22</v>
      </c>
      <c r="D14" s="17" t="s">
        <v>3</v>
      </c>
      <c r="E14" s="22">
        <v>1</v>
      </c>
      <c r="F14" s="9">
        <f>'ANEXO IVa'!I15</f>
        <v>16461.8</v>
      </c>
      <c r="G14" s="9">
        <f>'ANEXO IVa'!N15</f>
        <v>9223</v>
      </c>
      <c r="H14" s="15">
        <f t="shared" si="0"/>
        <v>16461.8</v>
      </c>
      <c r="I14" s="8">
        <f t="shared" si="1"/>
        <v>9223</v>
      </c>
      <c r="J14" s="35">
        <f t="shared" si="2"/>
        <v>12842.4</v>
      </c>
      <c r="K14" s="35">
        <f>ROUND(J14*E14,2)</f>
        <v>12842.4</v>
      </c>
    </row>
    <row r="15" spans="1:11" ht="12.75">
      <c r="A15" s="17" t="s">
        <v>66</v>
      </c>
      <c r="B15" s="21" t="s">
        <v>23</v>
      </c>
      <c r="C15" s="17" t="s">
        <v>22</v>
      </c>
      <c r="D15" s="17" t="s">
        <v>3</v>
      </c>
      <c r="E15" s="22">
        <v>1</v>
      </c>
      <c r="F15" s="9">
        <f>'ANEXO IVa'!I10</f>
        <v>4646.19</v>
      </c>
      <c r="G15" s="9">
        <f>'ANEXO IVa'!N10</f>
        <v>2487</v>
      </c>
      <c r="H15" s="15">
        <f t="shared" si="0"/>
        <v>4646.19</v>
      </c>
      <c r="I15" s="8">
        <f t="shared" si="1"/>
        <v>2487</v>
      </c>
      <c r="J15" s="35">
        <f t="shared" si="2"/>
        <v>3566.6</v>
      </c>
      <c r="K15" s="35">
        <f>ROUND(J15*E15,2)</f>
        <v>3566.6</v>
      </c>
    </row>
    <row r="16" spans="1:11" ht="12.75">
      <c r="A16" s="17" t="s">
        <v>67</v>
      </c>
      <c r="B16" s="21" t="s">
        <v>26</v>
      </c>
      <c r="C16" s="17" t="s">
        <v>22</v>
      </c>
      <c r="D16" s="17" t="s">
        <v>3</v>
      </c>
      <c r="E16" s="22">
        <v>4</v>
      </c>
      <c r="F16" s="9">
        <f>'ANEXO IVa'!I13</f>
        <v>3862.28</v>
      </c>
      <c r="G16" s="9">
        <f>'ANEXO IVa'!N13</f>
        <v>3291.75</v>
      </c>
      <c r="H16" s="15">
        <f t="shared" si="0"/>
        <v>15449.12</v>
      </c>
      <c r="I16" s="8">
        <f t="shared" si="1"/>
        <v>13167</v>
      </c>
      <c r="J16" s="35">
        <f t="shared" si="2"/>
        <v>3577.02</v>
      </c>
      <c r="K16" s="35">
        <f>ROUND(J16*E16,2)</f>
        <v>14308.08</v>
      </c>
    </row>
    <row r="17" spans="1:11" ht="12.75">
      <c r="A17" s="17" t="s">
        <v>67</v>
      </c>
      <c r="B17" s="21" t="s">
        <v>27</v>
      </c>
      <c r="C17" s="17" t="s">
        <v>22</v>
      </c>
      <c r="D17" s="17" t="s">
        <v>3</v>
      </c>
      <c r="E17" s="22">
        <v>5</v>
      </c>
      <c r="F17" s="9">
        <f>'ANEXO IVa'!I14</f>
        <v>3862.28</v>
      </c>
      <c r="G17" s="9">
        <f>'ANEXO IVa'!N14</f>
        <v>3291.75</v>
      </c>
      <c r="H17" s="15">
        <f t="shared" si="0"/>
        <v>19311.4</v>
      </c>
      <c r="I17" s="8">
        <f t="shared" si="1"/>
        <v>16458.75</v>
      </c>
      <c r="J17" s="35">
        <f t="shared" si="2"/>
        <v>3577.02</v>
      </c>
      <c r="K17" s="35">
        <f>ROUND(J17*E17,2)</f>
        <v>17885.1</v>
      </c>
    </row>
    <row r="18" spans="1:11" ht="12.75">
      <c r="A18" s="17" t="s">
        <v>68</v>
      </c>
      <c r="B18" s="21" t="s">
        <v>25</v>
      </c>
      <c r="C18" s="17" t="s">
        <v>22</v>
      </c>
      <c r="D18" s="17" t="s">
        <v>3</v>
      </c>
      <c r="E18" s="22">
        <v>1</v>
      </c>
      <c r="F18" s="9">
        <f>'ANEXO IVa'!I12</f>
        <v>11898.55</v>
      </c>
      <c r="G18" s="9">
        <f>'ANEXO IVa'!N12</f>
        <v>6494</v>
      </c>
      <c r="H18" s="15">
        <f t="shared" si="0"/>
        <v>11898.55</v>
      </c>
      <c r="I18" s="8">
        <f t="shared" si="1"/>
        <v>6494</v>
      </c>
      <c r="J18" s="35">
        <f t="shared" si="2"/>
        <v>9196.28</v>
      </c>
      <c r="K18" s="35">
        <f>ROUND(J18*E18,2)</f>
        <v>9196.28</v>
      </c>
    </row>
    <row r="19" spans="1:11" ht="12.75">
      <c r="A19" s="17" t="s">
        <v>69</v>
      </c>
      <c r="B19" s="21" t="s">
        <v>21</v>
      </c>
      <c r="C19" s="17" t="s">
        <v>22</v>
      </c>
      <c r="D19" s="17" t="s">
        <v>3</v>
      </c>
      <c r="E19" s="22">
        <v>3</v>
      </c>
      <c r="F19" s="9">
        <f>'ANEXO IVa'!I9</f>
        <v>10667.880000000001</v>
      </c>
      <c r="G19" s="9">
        <f>'ANEXO IVa'!N9</f>
        <v>4140.666666666666</v>
      </c>
      <c r="H19" s="15">
        <f t="shared" si="0"/>
        <v>32003.64</v>
      </c>
      <c r="I19" s="8">
        <f t="shared" si="1"/>
        <v>12422</v>
      </c>
      <c r="J19" s="35">
        <f t="shared" si="2"/>
        <v>7404.27</v>
      </c>
      <c r="K19" s="35">
        <f>ROUND(J19*E19,2)</f>
        <v>22212.81</v>
      </c>
    </row>
    <row r="20" spans="1:11" ht="12.75">
      <c r="A20" s="17" t="s">
        <v>75</v>
      </c>
      <c r="B20" s="21" t="s">
        <v>42</v>
      </c>
      <c r="C20" s="17" t="s">
        <v>22</v>
      </c>
      <c r="D20" s="17" t="s">
        <v>3</v>
      </c>
      <c r="E20" s="22">
        <v>4</v>
      </c>
      <c r="F20" s="9">
        <f>'ANEXO IVa'!I22</f>
        <v>1424.5</v>
      </c>
      <c r="G20" s="9">
        <f>'ANEXO IVa'!N22</f>
        <v>1650</v>
      </c>
      <c r="H20" s="15">
        <f t="shared" si="0"/>
        <v>5698</v>
      </c>
      <c r="I20" s="8">
        <f t="shared" si="1"/>
        <v>6600</v>
      </c>
      <c r="J20" s="35">
        <f t="shared" si="2"/>
        <v>1537.25</v>
      </c>
      <c r="K20" s="35">
        <f>ROUND(J20*E20,2)</f>
        <v>6149</v>
      </c>
    </row>
    <row r="21" spans="1:11" ht="25.5">
      <c r="A21" s="17" t="s">
        <v>73</v>
      </c>
      <c r="B21" s="21" t="s">
        <v>39</v>
      </c>
      <c r="C21" s="17" t="s">
        <v>22</v>
      </c>
      <c r="D21" s="17" t="s">
        <v>3</v>
      </c>
      <c r="E21" s="22">
        <v>14</v>
      </c>
      <c r="F21" s="9">
        <f>'ANEXO IVa'!I20</f>
        <v>18238.29</v>
      </c>
      <c r="G21" s="9">
        <f>'ANEXO IVa'!N20</f>
        <v>7533</v>
      </c>
      <c r="H21" s="15">
        <f t="shared" si="0"/>
        <v>255336.06</v>
      </c>
      <c r="I21" s="8">
        <f t="shared" si="1"/>
        <v>105462</v>
      </c>
      <c r="J21" s="35">
        <f t="shared" si="2"/>
        <v>12885.65</v>
      </c>
      <c r="K21" s="35">
        <f>ROUND(J21*E21,2)</f>
        <v>180399.1</v>
      </c>
    </row>
    <row r="22" spans="1:11" ht="25.5">
      <c r="A22" s="17" t="s">
        <v>74</v>
      </c>
      <c r="B22" s="21" t="s">
        <v>40</v>
      </c>
      <c r="C22" s="17" t="s">
        <v>22</v>
      </c>
      <c r="D22" s="17" t="s">
        <v>3</v>
      </c>
      <c r="E22" s="22">
        <v>14</v>
      </c>
      <c r="F22" s="9">
        <f>'ANEXO IVa'!I21</f>
        <v>13670.68</v>
      </c>
      <c r="G22" s="9">
        <f>'ANEXO IVa'!N21</f>
        <v>5221.571</v>
      </c>
      <c r="H22" s="15">
        <f t="shared" si="0"/>
        <v>191389.52</v>
      </c>
      <c r="I22" s="8">
        <f t="shared" si="1"/>
        <v>73101.99</v>
      </c>
      <c r="J22" s="35">
        <f t="shared" si="2"/>
        <v>9446.13</v>
      </c>
      <c r="K22" s="35">
        <f>ROUND(J22*E22,2)</f>
        <v>132245.82</v>
      </c>
    </row>
    <row r="23" spans="1:12" ht="25.5">
      <c r="A23" s="40" t="s">
        <v>82</v>
      </c>
      <c r="B23" s="41"/>
      <c r="C23" s="41"/>
      <c r="D23" s="41"/>
      <c r="E23" s="41"/>
      <c r="F23" s="41"/>
      <c r="G23" s="41"/>
      <c r="H23" s="41"/>
      <c r="I23" s="42"/>
      <c r="J23" s="37" t="s">
        <v>87</v>
      </c>
      <c r="K23" s="38">
        <f>SUM(K24:K28)</f>
        <v>42057.49</v>
      </c>
      <c r="L23" s="29"/>
    </row>
    <row r="24" spans="1:11" ht="12.75">
      <c r="A24" s="17" t="s">
        <v>70</v>
      </c>
      <c r="B24" s="21" t="s">
        <v>29</v>
      </c>
      <c r="C24" s="17" t="s">
        <v>30</v>
      </c>
      <c r="D24" s="17" t="s">
        <v>3</v>
      </c>
      <c r="E24" s="22">
        <v>2</v>
      </c>
      <c r="F24" s="9">
        <f>'ANEXO IVa'!I16</f>
        <v>5454.89</v>
      </c>
      <c r="G24" s="9">
        <f>'ANEXO IVa'!N16</f>
        <v>4482</v>
      </c>
      <c r="H24" s="15">
        <f t="shared" si="0"/>
        <v>10909.78</v>
      </c>
      <c r="I24" s="8">
        <f t="shared" si="1"/>
        <v>8964</v>
      </c>
      <c r="J24" s="35">
        <f t="shared" si="2"/>
        <v>4968.45</v>
      </c>
      <c r="K24" s="35">
        <f>ROUND(J24*E24,2)</f>
        <v>9936.9</v>
      </c>
    </row>
    <row r="25" spans="1:11" ht="25.5">
      <c r="A25" s="17" t="s">
        <v>72</v>
      </c>
      <c r="B25" s="21" t="s">
        <v>32</v>
      </c>
      <c r="C25" s="17" t="s">
        <v>33</v>
      </c>
      <c r="D25" s="17" t="s">
        <v>3</v>
      </c>
      <c r="E25" s="22">
        <v>1</v>
      </c>
      <c r="F25" s="9">
        <f>'ANEXO IVa'!I18</f>
        <v>1940.55</v>
      </c>
      <c r="G25" s="9">
        <f>'ANEXO IVa'!N18</f>
        <v>2294</v>
      </c>
      <c r="H25" s="15">
        <f t="shared" si="0"/>
        <v>1940.55</v>
      </c>
      <c r="I25" s="8">
        <f t="shared" si="1"/>
        <v>2294</v>
      </c>
      <c r="J25" s="35">
        <f t="shared" si="2"/>
        <v>2117.28</v>
      </c>
      <c r="K25" s="35">
        <f>ROUND(J25*E25,2)</f>
        <v>2117.28</v>
      </c>
    </row>
    <row r="26" spans="1:11" ht="25.5">
      <c r="A26" s="17" t="s">
        <v>72</v>
      </c>
      <c r="B26" s="21" t="s">
        <v>34</v>
      </c>
      <c r="C26" s="17" t="s">
        <v>33</v>
      </c>
      <c r="D26" s="17" t="s">
        <v>3</v>
      </c>
      <c r="E26" s="22">
        <v>1</v>
      </c>
      <c r="F26" s="9">
        <f>'ANEXO IVa'!I19</f>
        <v>1954.93</v>
      </c>
      <c r="G26" s="9">
        <f>'ANEXO IVa'!N19</f>
        <v>2538</v>
      </c>
      <c r="H26" s="15">
        <f t="shared" si="0"/>
        <v>1954.93</v>
      </c>
      <c r="I26" s="8">
        <f t="shared" si="1"/>
        <v>2538</v>
      </c>
      <c r="J26" s="35">
        <f t="shared" si="2"/>
        <v>2246.47</v>
      </c>
      <c r="K26" s="35">
        <f>ROUND(J26*E26,2)</f>
        <v>2246.47</v>
      </c>
    </row>
    <row r="27" spans="1:11" ht="12.75">
      <c r="A27" s="23" t="s">
        <v>79</v>
      </c>
      <c r="B27" s="24" t="s">
        <v>48</v>
      </c>
      <c r="C27" s="17" t="s">
        <v>46</v>
      </c>
      <c r="D27" s="23" t="s">
        <v>3</v>
      </c>
      <c r="E27" s="25">
        <v>2</v>
      </c>
      <c r="F27" s="9">
        <f>'ANEXO IVa'!I26</f>
        <v>7865.33</v>
      </c>
      <c r="G27" s="9">
        <f>'ANEXO IVa'!N26</f>
        <v>4128.5</v>
      </c>
      <c r="H27" s="15">
        <f t="shared" si="0"/>
        <v>15730.66</v>
      </c>
      <c r="I27" s="8">
        <f t="shared" si="1"/>
        <v>8257</v>
      </c>
      <c r="J27" s="35">
        <f t="shared" si="2"/>
        <v>5996.92</v>
      </c>
      <c r="K27" s="35">
        <f>ROUND(J27*E27,2)</f>
        <v>11993.84</v>
      </c>
    </row>
    <row r="28" spans="1:11" ht="12.75">
      <c r="A28" s="23" t="s">
        <v>78</v>
      </c>
      <c r="B28" s="24" t="s">
        <v>45</v>
      </c>
      <c r="C28" s="17" t="s">
        <v>46</v>
      </c>
      <c r="D28" s="23" t="s">
        <v>3</v>
      </c>
      <c r="E28" s="25">
        <v>5</v>
      </c>
      <c r="F28" s="9">
        <f>'ANEXO IVa'!I25</f>
        <v>4320</v>
      </c>
      <c r="G28" s="9">
        <f>'ANEXO IVa'!N25</f>
        <v>1985.2</v>
      </c>
      <c r="H28" s="15">
        <f t="shared" si="0"/>
        <v>21600</v>
      </c>
      <c r="I28" s="8">
        <f t="shared" si="1"/>
        <v>9926</v>
      </c>
      <c r="J28" s="35">
        <f t="shared" si="2"/>
        <v>3152.6</v>
      </c>
      <c r="K28" s="35">
        <f>ROUND(J28*E28,2)</f>
        <v>15763</v>
      </c>
    </row>
    <row r="29" spans="1:11" ht="25.5">
      <c r="A29" s="26"/>
      <c r="B29" s="27"/>
      <c r="C29" s="18"/>
      <c r="D29" s="19"/>
      <c r="E29" s="19"/>
      <c r="F29" s="43" t="s">
        <v>84</v>
      </c>
      <c r="G29" s="44"/>
      <c r="H29" s="16">
        <f>SUM(H9:H28)</f>
        <v>693427.2600000001</v>
      </c>
      <c r="I29" s="16">
        <f>SUM(I9:I28)</f>
        <v>337684.74</v>
      </c>
      <c r="J29" s="20" t="s">
        <v>85</v>
      </c>
      <c r="K29" s="16">
        <f>K8+K23</f>
        <v>515556.23000000004</v>
      </c>
    </row>
    <row r="30" ht="15.75" customHeight="1"/>
  </sheetData>
  <sheetProtection/>
  <mergeCells count="8">
    <mergeCell ref="J6:J7"/>
    <mergeCell ref="K6:K7"/>
    <mergeCell ref="A8:I8"/>
    <mergeCell ref="A23:I23"/>
    <mergeCell ref="F29:G29"/>
    <mergeCell ref="F6:G6"/>
    <mergeCell ref="H6:I6"/>
    <mergeCell ref="A7:E7"/>
  </mergeCells>
  <printOptions horizontalCentered="1"/>
  <pageMargins left="0.3937007874015748" right="0.3937007874015748" top="0.3937007874015748" bottom="0.3937007874015748" header="0" footer="0"/>
  <pageSetup fitToHeight="1" fitToWidth="1" horizontalDpi="1200" verticalDpi="12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SheetLayoutView="100" zoomScalePageLayoutView="0" workbookViewId="0" topLeftCell="A1">
      <selection activeCell="I34" sqref="I34"/>
    </sheetView>
  </sheetViews>
  <sheetFormatPr defaultColWidth="9.140625" defaultRowHeight="12.75"/>
  <cols>
    <col min="1" max="1" width="8.00390625" style="0" bestFit="1" customWidth="1"/>
    <col min="2" max="2" width="33.28125" style="0" customWidth="1"/>
    <col min="3" max="3" width="18.140625" style="13" bestFit="1" customWidth="1"/>
    <col min="4" max="4" width="7.421875" style="0" bestFit="1" customWidth="1"/>
    <col min="5" max="5" width="9.57421875" style="0" bestFit="1" customWidth="1"/>
    <col min="6" max="6" width="14.7109375" style="0" bestFit="1" customWidth="1"/>
    <col min="7" max="8" width="13.57421875" style="0" bestFit="1" customWidth="1"/>
    <col min="9" max="9" width="16.00390625" style="0" customWidth="1"/>
    <col min="10" max="10" width="18.421875" style="0" bestFit="1" customWidth="1"/>
    <col min="11" max="11" width="14.7109375" style="0" customWidth="1"/>
    <col min="12" max="12" width="13.57421875" style="0" bestFit="1" customWidth="1"/>
    <col min="13" max="13" width="13.57421875" style="0" customWidth="1"/>
    <col min="14" max="14" width="14.7109375" style="0" bestFit="1" customWidth="1"/>
    <col min="15" max="15" width="18.421875" style="0" bestFit="1" customWidth="1"/>
  </cols>
  <sheetData>
    <row r="1" spans="2:3" ht="18">
      <c r="B1" s="5" t="s">
        <v>91</v>
      </c>
      <c r="C1" s="11"/>
    </row>
    <row r="2" spans="2:3" ht="12.75">
      <c r="B2" s="4"/>
      <c r="C2" s="12"/>
    </row>
    <row r="3" spans="2:3" ht="12.75">
      <c r="B3" s="14" t="s">
        <v>63</v>
      </c>
      <c r="C3" s="12"/>
    </row>
    <row r="4" spans="2:3" ht="12.75">
      <c r="B4" s="3"/>
      <c r="C4" s="12"/>
    </row>
    <row r="6" spans="1:15" s="2" customFormat="1" ht="25.5" customHeight="1">
      <c r="A6" s="6" t="s">
        <v>2</v>
      </c>
      <c r="B6" s="7" t="s">
        <v>20</v>
      </c>
      <c r="C6" s="7" t="s">
        <v>8</v>
      </c>
      <c r="D6" s="6" t="s">
        <v>3</v>
      </c>
      <c r="E6" s="6" t="s">
        <v>1</v>
      </c>
      <c r="F6" s="51" t="s">
        <v>58</v>
      </c>
      <c r="G6" s="52"/>
      <c r="H6" s="52"/>
      <c r="I6" s="52"/>
      <c r="J6" s="53"/>
      <c r="K6" s="51" t="s">
        <v>57</v>
      </c>
      <c r="L6" s="52"/>
      <c r="M6" s="52"/>
      <c r="N6" s="52"/>
      <c r="O6" s="53"/>
    </row>
    <row r="7" spans="1:15" s="2" customFormat="1" ht="12.75">
      <c r="A7" s="48" t="s">
        <v>4</v>
      </c>
      <c r="B7" s="48"/>
      <c r="C7" s="48"/>
      <c r="D7" s="48"/>
      <c r="E7" s="48"/>
      <c r="F7" s="54"/>
      <c r="G7" s="55"/>
      <c r="H7" s="55"/>
      <c r="I7" s="55"/>
      <c r="J7" s="56"/>
      <c r="K7" s="54"/>
      <c r="L7" s="55"/>
      <c r="M7" s="55"/>
      <c r="N7" s="55"/>
      <c r="O7" s="56"/>
    </row>
    <row r="8" spans="1:15" s="2" customFormat="1" ht="12.75">
      <c r="A8" s="48" t="s">
        <v>56</v>
      </c>
      <c r="B8" s="48"/>
      <c r="C8" s="48"/>
      <c r="D8" s="48"/>
      <c r="E8" s="48"/>
      <c r="F8" s="10" t="s">
        <v>52</v>
      </c>
      <c r="G8" s="10" t="s">
        <v>53</v>
      </c>
      <c r="H8" s="10" t="s">
        <v>54</v>
      </c>
      <c r="I8" s="10" t="s">
        <v>59</v>
      </c>
      <c r="J8" s="10" t="s">
        <v>0</v>
      </c>
      <c r="K8" s="10" t="s">
        <v>52</v>
      </c>
      <c r="L8" s="10" t="s">
        <v>53</v>
      </c>
      <c r="M8" s="10" t="s">
        <v>54</v>
      </c>
      <c r="N8" s="10" t="s">
        <v>59</v>
      </c>
      <c r="O8" s="10" t="s">
        <v>0</v>
      </c>
    </row>
    <row r="9" spans="1:15" ht="12.75">
      <c r="A9" s="17" t="s">
        <v>9</v>
      </c>
      <c r="B9" s="21" t="s">
        <v>21</v>
      </c>
      <c r="C9" s="17" t="s">
        <v>22</v>
      </c>
      <c r="D9" s="17" t="s">
        <v>3</v>
      </c>
      <c r="E9" s="22">
        <v>3</v>
      </c>
      <c r="F9" s="9">
        <v>7853.88</v>
      </c>
      <c r="G9" s="9">
        <v>854</v>
      </c>
      <c r="H9" s="9">
        <v>1960</v>
      </c>
      <c r="I9" s="9">
        <f aca="true" t="shared" si="0" ref="I9:I27">SUM(F9:H9)</f>
        <v>10667.880000000001</v>
      </c>
      <c r="J9" s="9">
        <f aca="true" t="shared" si="1" ref="J9:J27">ROUND(I9*E9,2)</f>
        <v>32003.64</v>
      </c>
      <c r="K9" s="28">
        <v>2970.6666666666665</v>
      </c>
      <c r="L9" s="28">
        <v>620</v>
      </c>
      <c r="M9" s="28">
        <v>550</v>
      </c>
      <c r="N9" s="28">
        <f aca="true" t="shared" si="2" ref="N9:N27">SUM(K9:M9)</f>
        <v>4140.666666666666</v>
      </c>
      <c r="O9" s="28">
        <f aca="true" t="shared" si="3" ref="O9:O27">ROUND(N9*$E9,2)</f>
        <v>12422</v>
      </c>
    </row>
    <row r="10" spans="1:15" ht="12.75">
      <c r="A10" s="17" t="s">
        <v>10</v>
      </c>
      <c r="B10" s="21" t="s">
        <v>23</v>
      </c>
      <c r="C10" s="17" t="s">
        <v>22</v>
      </c>
      <c r="D10" s="17" t="s">
        <v>3</v>
      </c>
      <c r="E10" s="22">
        <v>1</v>
      </c>
      <c r="F10" s="9">
        <v>4590.19</v>
      </c>
      <c r="G10" s="9"/>
      <c r="H10" s="9">
        <v>56</v>
      </c>
      <c r="I10" s="9">
        <f t="shared" si="0"/>
        <v>4646.19</v>
      </c>
      <c r="J10" s="9">
        <f t="shared" si="1"/>
        <v>4646.19</v>
      </c>
      <c r="K10" s="28">
        <v>2487</v>
      </c>
      <c r="L10" s="28">
        <v>0</v>
      </c>
      <c r="M10" s="28">
        <v>0</v>
      </c>
      <c r="N10" s="28">
        <f t="shared" si="2"/>
        <v>2487</v>
      </c>
      <c r="O10" s="28">
        <f t="shared" si="3"/>
        <v>2487</v>
      </c>
    </row>
    <row r="11" spans="1:15" ht="12.75">
      <c r="A11" s="17" t="s">
        <v>11</v>
      </c>
      <c r="B11" s="21" t="s">
        <v>24</v>
      </c>
      <c r="C11" s="17" t="s">
        <v>22</v>
      </c>
      <c r="D11" s="17" t="s">
        <v>3</v>
      </c>
      <c r="E11" s="22">
        <v>1</v>
      </c>
      <c r="F11" s="9">
        <v>9874.56</v>
      </c>
      <c r="G11" s="9">
        <v>812</v>
      </c>
      <c r="H11" s="9">
        <v>1372</v>
      </c>
      <c r="I11" s="9">
        <f t="shared" si="0"/>
        <v>12058.56</v>
      </c>
      <c r="J11" s="9">
        <f t="shared" si="1"/>
        <v>12058.56</v>
      </c>
      <c r="K11" s="28">
        <v>6074</v>
      </c>
      <c r="L11" s="28">
        <v>1905</v>
      </c>
      <c r="M11" s="28">
        <v>1550</v>
      </c>
      <c r="N11" s="28">
        <f t="shared" si="2"/>
        <v>9529</v>
      </c>
      <c r="O11" s="28">
        <f t="shared" si="3"/>
        <v>9529</v>
      </c>
    </row>
    <row r="12" spans="1:15" ht="12.75">
      <c r="A12" s="17" t="s">
        <v>12</v>
      </c>
      <c r="B12" s="21" t="s">
        <v>25</v>
      </c>
      <c r="C12" s="17" t="s">
        <v>22</v>
      </c>
      <c r="D12" s="17" t="s">
        <v>3</v>
      </c>
      <c r="E12" s="22">
        <v>1</v>
      </c>
      <c r="F12" s="9">
        <v>11898.55</v>
      </c>
      <c r="G12" s="9"/>
      <c r="H12" s="9"/>
      <c r="I12" s="9">
        <f t="shared" si="0"/>
        <v>11898.55</v>
      </c>
      <c r="J12" s="9">
        <f t="shared" si="1"/>
        <v>11898.55</v>
      </c>
      <c r="K12" s="28">
        <v>6494</v>
      </c>
      <c r="L12" s="28">
        <v>0</v>
      </c>
      <c r="M12" s="28">
        <v>0</v>
      </c>
      <c r="N12" s="28">
        <f t="shared" si="2"/>
        <v>6494</v>
      </c>
      <c r="O12" s="28">
        <f t="shared" si="3"/>
        <v>6494</v>
      </c>
    </row>
    <row r="13" spans="1:15" ht="12.75">
      <c r="A13" s="17" t="s">
        <v>13</v>
      </c>
      <c r="B13" s="21" t="s">
        <v>26</v>
      </c>
      <c r="C13" s="17" t="s">
        <v>22</v>
      </c>
      <c r="D13" s="17" t="s">
        <v>3</v>
      </c>
      <c r="E13" s="22">
        <v>4</v>
      </c>
      <c r="F13" s="9">
        <v>3862.28</v>
      </c>
      <c r="G13" s="9"/>
      <c r="H13" s="9"/>
      <c r="I13" s="9">
        <f t="shared" si="0"/>
        <v>3862.28</v>
      </c>
      <c r="J13" s="9">
        <f t="shared" si="1"/>
        <v>15449.12</v>
      </c>
      <c r="K13" s="28">
        <v>3291.75</v>
      </c>
      <c r="L13" s="28">
        <v>0</v>
      </c>
      <c r="M13" s="28">
        <v>0</v>
      </c>
      <c r="N13" s="28">
        <f t="shared" si="2"/>
        <v>3291.75</v>
      </c>
      <c r="O13" s="28">
        <f t="shared" si="3"/>
        <v>13167</v>
      </c>
    </row>
    <row r="14" spans="1:15" ht="12.75">
      <c r="A14" s="17" t="s">
        <v>14</v>
      </c>
      <c r="B14" s="21" t="s">
        <v>27</v>
      </c>
      <c r="C14" s="17" t="s">
        <v>22</v>
      </c>
      <c r="D14" s="17" t="s">
        <v>3</v>
      </c>
      <c r="E14" s="22">
        <v>4</v>
      </c>
      <c r="F14" s="9">
        <v>3862.28</v>
      </c>
      <c r="G14" s="9"/>
      <c r="H14" s="9"/>
      <c r="I14" s="9">
        <f t="shared" si="0"/>
        <v>3862.28</v>
      </c>
      <c r="J14" s="9">
        <f t="shared" si="1"/>
        <v>15449.12</v>
      </c>
      <c r="K14" s="28">
        <v>3291.75</v>
      </c>
      <c r="L14" s="28">
        <v>0</v>
      </c>
      <c r="M14" s="28">
        <v>0</v>
      </c>
      <c r="N14" s="28">
        <f t="shared" si="2"/>
        <v>3291.75</v>
      </c>
      <c r="O14" s="28">
        <f t="shared" si="3"/>
        <v>13167</v>
      </c>
    </row>
    <row r="15" spans="1:15" ht="12.75">
      <c r="A15" s="17" t="s">
        <v>15</v>
      </c>
      <c r="B15" s="21" t="s">
        <v>28</v>
      </c>
      <c r="C15" s="17" t="s">
        <v>22</v>
      </c>
      <c r="D15" s="17" t="s">
        <v>3</v>
      </c>
      <c r="E15" s="22">
        <v>1</v>
      </c>
      <c r="F15" s="9">
        <v>13626.8</v>
      </c>
      <c r="G15" s="9">
        <v>700</v>
      </c>
      <c r="H15" s="9">
        <v>2135</v>
      </c>
      <c r="I15" s="9">
        <f t="shared" si="0"/>
        <v>16461.8</v>
      </c>
      <c r="J15" s="9">
        <f t="shared" si="1"/>
        <v>16461.8</v>
      </c>
      <c r="K15" s="28">
        <v>6074</v>
      </c>
      <c r="L15" s="28">
        <v>1889</v>
      </c>
      <c r="M15" s="28">
        <v>1260</v>
      </c>
      <c r="N15" s="28">
        <f t="shared" si="2"/>
        <v>9223</v>
      </c>
      <c r="O15" s="28">
        <f t="shared" si="3"/>
        <v>9223</v>
      </c>
    </row>
    <row r="16" spans="1:15" ht="12.75">
      <c r="A16" s="17" t="s">
        <v>16</v>
      </c>
      <c r="B16" s="21" t="s">
        <v>29</v>
      </c>
      <c r="C16" s="17" t="s">
        <v>30</v>
      </c>
      <c r="D16" s="17" t="s">
        <v>3</v>
      </c>
      <c r="E16" s="22">
        <v>2</v>
      </c>
      <c r="F16" s="9">
        <v>5454.89</v>
      </c>
      <c r="G16" s="9"/>
      <c r="H16" s="9"/>
      <c r="I16" s="9">
        <f t="shared" si="0"/>
        <v>5454.89</v>
      </c>
      <c r="J16" s="9">
        <f t="shared" si="1"/>
        <v>10909.78</v>
      </c>
      <c r="K16" s="28">
        <v>4482</v>
      </c>
      <c r="L16" s="28">
        <v>0</v>
      </c>
      <c r="M16" s="28">
        <v>0</v>
      </c>
      <c r="N16" s="28">
        <f t="shared" si="2"/>
        <v>4482</v>
      </c>
      <c r="O16" s="28">
        <f t="shared" si="3"/>
        <v>8964</v>
      </c>
    </row>
    <row r="17" spans="1:15" ht="12.75">
      <c r="A17" s="17" t="s">
        <v>17</v>
      </c>
      <c r="B17" s="21" t="s">
        <v>31</v>
      </c>
      <c r="C17" s="17" t="s">
        <v>22</v>
      </c>
      <c r="D17" s="17" t="s">
        <v>3</v>
      </c>
      <c r="E17" s="22">
        <v>2</v>
      </c>
      <c r="F17" s="9">
        <v>1624.35</v>
      </c>
      <c r="G17" s="9">
        <v>560</v>
      </c>
      <c r="H17" s="9"/>
      <c r="I17" s="9">
        <f t="shared" si="0"/>
        <v>2184.35</v>
      </c>
      <c r="J17" s="9">
        <f t="shared" si="1"/>
        <v>4368.7</v>
      </c>
      <c r="K17" s="28">
        <v>929</v>
      </c>
      <c r="L17" s="28">
        <v>180</v>
      </c>
      <c r="M17" s="28">
        <v>0</v>
      </c>
      <c r="N17" s="28">
        <f t="shared" si="2"/>
        <v>1109</v>
      </c>
      <c r="O17" s="28">
        <f t="shared" si="3"/>
        <v>2218</v>
      </c>
    </row>
    <row r="18" spans="1:15" ht="25.5">
      <c r="A18" s="17" t="s">
        <v>18</v>
      </c>
      <c r="B18" s="21" t="s">
        <v>32</v>
      </c>
      <c r="C18" s="17" t="s">
        <v>33</v>
      </c>
      <c r="D18" s="17" t="s">
        <v>3</v>
      </c>
      <c r="E18" s="22">
        <v>1</v>
      </c>
      <c r="F18" s="9">
        <v>1940.55</v>
      </c>
      <c r="G18" s="9"/>
      <c r="H18" s="9"/>
      <c r="I18" s="9">
        <f t="shared" si="0"/>
        <v>1940.55</v>
      </c>
      <c r="J18" s="9">
        <f t="shared" si="1"/>
        <v>1940.55</v>
      </c>
      <c r="K18" s="28">
        <v>2294</v>
      </c>
      <c r="L18" s="28">
        <v>0</v>
      </c>
      <c r="M18" s="28">
        <v>0</v>
      </c>
      <c r="N18" s="28">
        <f t="shared" si="2"/>
        <v>2294</v>
      </c>
      <c r="O18" s="28">
        <f t="shared" si="3"/>
        <v>2294</v>
      </c>
    </row>
    <row r="19" spans="1:15" ht="25.5">
      <c r="A19" s="17" t="s">
        <v>19</v>
      </c>
      <c r="B19" s="21" t="s">
        <v>34</v>
      </c>
      <c r="C19" s="17" t="s">
        <v>33</v>
      </c>
      <c r="D19" s="17" t="s">
        <v>3</v>
      </c>
      <c r="E19" s="22">
        <v>1</v>
      </c>
      <c r="F19" s="9">
        <v>1954.93</v>
      </c>
      <c r="G19" s="9"/>
      <c r="H19" s="9"/>
      <c r="I19" s="9">
        <f t="shared" si="0"/>
        <v>1954.93</v>
      </c>
      <c r="J19" s="9">
        <f t="shared" si="1"/>
        <v>1954.93</v>
      </c>
      <c r="K19" s="28">
        <v>2538</v>
      </c>
      <c r="L19" s="28">
        <v>0</v>
      </c>
      <c r="M19" s="28">
        <v>0</v>
      </c>
      <c r="N19" s="28">
        <f t="shared" si="2"/>
        <v>2538</v>
      </c>
      <c r="O19" s="28">
        <f t="shared" si="3"/>
        <v>2538</v>
      </c>
    </row>
    <row r="20" spans="1:15" ht="25.5">
      <c r="A20" s="17" t="s">
        <v>35</v>
      </c>
      <c r="B20" s="21" t="s">
        <v>39</v>
      </c>
      <c r="C20" s="17" t="s">
        <v>22</v>
      </c>
      <c r="D20" s="17" t="s">
        <v>3</v>
      </c>
      <c r="E20" s="22">
        <v>14</v>
      </c>
      <c r="F20" s="9">
        <v>16166.29</v>
      </c>
      <c r="G20" s="9"/>
      <c r="H20" s="9">
        <v>2072</v>
      </c>
      <c r="I20" s="9">
        <f t="shared" si="0"/>
        <v>18238.29</v>
      </c>
      <c r="J20" s="9">
        <f t="shared" si="1"/>
        <v>255336.06</v>
      </c>
      <c r="K20" s="28">
        <v>7533</v>
      </c>
      <c r="L20" s="28">
        <v>0</v>
      </c>
      <c r="M20" s="28">
        <v>0</v>
      </c>
      <c r="N20" s="28">
        <f t="shared" si="2"/>
        <v>7533</v>
      </c>
      <c r="O20" s="28">
        <f t="shared" si="3"/>
        <v>105462</v>
      </c>
    </row>
    <row r="21" spans="1:15" ht="25.5">
      <c r="A21" s="17" t="s">
        <v>36</v>
      </c>
      <c r="B21" s="21" t="s">
        <v>40</v>
      </c>
      <c r="C21" s="17" t="s">
        <v>22</v>
      </c>
      <c r="D21" s="17" t="s">
        <v>3</v>
      </c>
      <c r="E21" s="22">
        <v>14</v>
      </c>
      <c r="F21" s="9">
        <v>13558.68</v>
      </c>
      <c r="G21" s="9"/>
      <c r="H21" s="9">
        <v>112</v>
      </c>
      <c r="I21" s="9">
        <f t="shared" si="0"/>
        <v>13670.68</v>
      </c>
      <c r="J21" s="9">
        <f t="shared" si="1"/>
        <v>191389.52</v>
      </c>
      <c r="K21" s="33">
        <v>5221.571</v>
      </c>
      <c r="L21" s="28">
        <v>0</v>
      </c>
      <c r="M21" s="28">
        <v>0</v>
      </c>
      <c r="N21" s="28">
        <f t="shared" si="2"/>
        <v>5221.571</v>
      </c>
      <c r="O21" s="28">
        <f t="shared" si="3"/>
        <v>73101.99</v>
      </c>
    </row>
    <row r="22" spans="1:15" ht="25.5">
      <c r="A22" s="17" t="s">
        <v>37</v>
      </c>
      <c r="B22" s="21" t="s">
        <v>42</v>
      </c>
      <c r="C22" s="17" t="s">
        <v>22</v>
      </c>
      <c r="D22" s="17" t="s">
        <v>3</v>
      </c>
      <c r="E22" s="22">
        <v>4</v>
      </c>
      <c r="F22" s="9"/>
      <c r="G22" s="9">
        <v>1032.5</v>
      </c>
      <c r="H22" s="9">
        <v>392</v>
      </c>
      <c r="I22" s="9">
        <f t="shared" si="0"/>
        <v>1424.5</v>
      </c>
      <c r="J22" s="9">
        <f t="shared" si="1"/>
        <v>5698</v>
      </c>
      <c r="K22" s="28">
        <v>0</v>
      </c>
      <c r="L22" s="28">
        <v>1450</v>
      </c>
      <c r="M22" s="28">
        <v>200</v>
      </c>
      <c r="N22" s="28">
        <f t="shared" si="2"/>
        <v>1650</v>
      </c>
      <c r="O22" s="28">
        <f t="shared" si="3"/>
        <v>6600</v>
      </c>
    </row>
    <row r="23" spans="1:15" ht="12.75">
      <c r="A23" s="17" t="s">
        <v>38</v>
      </c>
      <c r="B23" s="21" t="s">
        <v>43</v>
      </c>
      <c r="C23" s="17" t="s">
        <v>22</v>
      </c>
      <c r="D23" s="17" t="s">
        <v>3</v>
      </c>
      <c r="E23" s="22">
        <v>1</v>
      </c>
      <c r="F23" s="9">
        <v>24736.5</v>
      </c>
      <c r="G23" s="9">
        <v>763</v>
      </c>
      <c r="H23" s="9">
        <v>2247</v>
      </c>
      <c r="I23" s="9">
        <f t="shared" si="0"/>
        <v>27746.5</v>
      </c>
      <c r="J23" s="9">
        <f t="shared" si="1"/>
        <v>27746.5</v>
      </c>
      <c r="K23" s="28">
        <v>15944</v>
      </c>
      <c r="L23" s="28">
        <v>0</v>
      </c>
      <c r="M23" s="28">
        <v>1160</v>
      </c>
      <c r="N23" s="28">
        <f t="shared" si="2"/>
        <v>17104</v>
      </c>
      <c r="O23" s="28">
        <f t="shared" si="3"/>
        <v>17104</v>
      </c>
    </row>
    <row r="24" spans="1:15" ht="12.75">
      <c r="A24" s="17" t="s">
        <v>41</v>
      </c>
      <c r="B24" s="21" t="s">
        <v>44</v>
      </c>
      <c r="C24" s="17" t="s">
        <v>22</v>
      </c>
      <c r="D24" s="17" t="s">
        <v>3</v>
      </c>
      <c r="E24" s="22">
        <v>1</v>
      </c>
      <c r="F24" s="9">
        <v>28496.13</v>
      </c>
      <c r="G24" s="9">
        <v>917</v>
      </c>
      <c r="H24" s="9">
        <v>2247</v>
      </c>
      <c r="I24" s="9">
        <f t="shared" si="0"/>
        <v>31660.13</v>
      </c>
      <c r="J24" s="9">
        <f t="shared" si="1"/>
        <v>31660.13</v>
      </c>
      <c r="K24" s="28">
        <v>16590</v>
      </c>
      <c r="L24" s="28">
        <v>970</v>
      </c>
      <c r="M24" s="28">
        <v>1230</v>
      </c>
      <c r="N24" s="28">
        <f t="shared" si="2"/>
        <v>18790</v>
      </c>
      <c r="O24" s="28">
        <f t="shared" si="3"/>
        <v>18790</v>
      </c>
    </row>
    <row r="25" spans="1:15" ht="12.75">
      <c r="A25" s="23" t="s">
        <v>47</v>
      </c>
      <c r="B25" s="24" t="s">
        <v>45</v>
      </c>
      <c r="C25" s="17" t="s">
        <v>46</v>
      </c>
      <c r="D25" s="23" t="s">
        <v>3</v>
      </c>
      <c r="E25" s="25">
        <v>5</v>
      </c>
      <c r="F25" s="9">
        <v>1800</v>
      </c>
      <c r="G25" s="9">
        <v>1260</v>
      </c>
      <c r="H25" s="9">
        <v>1260</v>
      </c>
      <c r="I25" s="9">
        <f t="shared" si="0"/>
        <v>4320</v>
      </c>
      <c r="J25" s="9">
        <f t="shared" si="1"/>
        <v>21600</v>
      </c>
      <c r="K25" s="28">
        <v>1015.2</v>
      </c>
      <c r="L25" s="28">
        <v>390</v>
      </c>
      <c r="M25" s="28">
        <v>580</v>
      </c>
      <c r="N25" s="28">
        <f t="shared" si="2"/>
        <v>1985.2</v>
      </c>
      <c r="O25" s="28">
        <f t="shared" si="3"/>
        <v>9926</v>
      </c>
    </row>
    <row r="26" spans="1:15" ht="12.75">
      <c r="A26" s="23" t="s">
        <v>49</v>
      </c>
      <c r="B26" s="24" t="s">
        <v>48</v>
      </c>
      <c r="C26" s="17" t="s">
        <v>46</v>
      </c>
      <c r="D26" s="23" t="s">
        <v>3</v>
      </c>
      <c r="E26" s="25">
        <v>2</v>
      </c>
      <c r="F26" s="9">
        <v>5233.33</v>
      </c>
      <c r="G26" s="9">
        <v>2520</v>
      </c>
      <c r="H26" s="9">
        <v>112</v>
      </c>
      <c r="I26" s="9">
        <f t="shared" si="0"/>
        <v>7865.33</v>
      </c>
      <c r="J26" s="9">
        <f t="shared" si="1"/>
        <v>15730.66</v>
      </c>
      <c r="K26" s="28">
        <v>3028.5</v>
      </c>
      <c r="L26" s="28">
        <v>1100</v>
      </c>
      <c r="M26" s="28">
        <v>0</v>
      </c>
      <c r="N26" s="28">
        <f t="shared" si="2"/>
        <v>4128.5</v>
      </c>
      <c r="O26" s="28">
        <f t="shared" si="3"/>
        <v>8257</v>
      </c>
    </row>
    <row r="27" spans="1:15" ht="12.75">
      <c r="A27" s="23" t="s">
        <v>50</v>
      </c>
      <c r="B27" s="24" t="s">
        <v>51</v>
      </c>
      <c r="C27" s="17" t="s">
        <v>22</v>
      </c>
      <c r="D27" s="23" t="s">
        <v>3</v>
      </c>
      <c r="E27" s="25">
        <v>1</v>
      </c>
      <c r="F27" s="9">
        <v>9133.17</v>
      </c>
      <c r="G27" s="9">
        <v>1820</v>
      </c>
      <c r="H27" s="9">
        <v>2310</v>
      </c>
      <c r="I27" s="9">
        <f t="shared" si="0"/>
        <v>13263.17</v>
      </c>
      <c r="J27" s="9">
        <f t="shared" si="1"/>
        <v>13263.17</v>
      </c>
      <c r="K27" s="28">
        <v>8949</v>
      </c>
      <c r="L27" s="28">
        <v>2100</v>
      </c>
      <c r="M27" s="28">
        <v>1600</v>
      </c>
      <c r="N27" s="28">
        <f t="shared" si="2"/>
        <v>12649</v>
      </c>
      <c r="O27" s="28">
        <f t="shared" si="3"/>
        <v>12649</v>
      </c>
    </row>
    <row r="28" spans="1:15" ht="12.75">
      <c r="A28" s="26"/>
      <c r="B28" s="27"/>
      <c r="C28" s="18"/>
      <c r="D28" s="19"/>
      <c r="E28" s="19"/>
      <c r="F28" s="19"/>
      <c r="G28" s="32"/>
      <c r="H28" s="29"/>
      <c r="I28" s="31" t="s">
        <v>55</v>
      </c>
      <c r="J28" s="30">
        <f>SUM(J9:J27)</f>
        <v>689564.9800000001</v>
      </c>
      <c r="K28" s="19"/>
      <c r="L28" s="32"/>
      <c r="M28" s="29"/>
      <c r="N28" s="31" t="s">
        <v>55</v>
      </c>
      <c r="O28" s="30">
        <f>SUM(O9:O27)</f>
        <v>334392.99</v>
      </c>
    </row>
    <row r="29" ht="15.75" customHeight="1"/>
    <row r="33" ht="12.75">
      <c r="O33" s="29"/>
    </row>
  </sheetData>
  <sheetProtection/>
  <mergeCells count="4">
    <mergeCell ref="K6:O7"/>
    <mergeCell ref="A8:E8"/>
    <mergeCell ref="A7:E7"/>
    <mergeCell ref="F6:J7"/>
  </mergeCells>
  <printOptions horizontalCentered="1"/>
  <pageMargins left="0.3937007874015748" right="0.3937007874015748" top="0.3937007874015748" bottom="0.3937007874015748" header="0" footer="0"/>
  <pageSetup fitToHeight="1" fitToWidth="1" horizontalDpi="1200" verticalDpi="12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Justica Federal da Paraiba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Deoclecio</dc:creator>
  <cp:keywords/>
  <dc:description/>
  <cp:lastModifiedBy>Deoclécio Vieira de Melo Neto</cp:lastModifiedBy>
  <cp:lastPrinted>2011-12-02T17:46:17Z</cp:lastPrinted>
  <dcterms:created xsi:type="dcterms:W3CDTF">2008-12-04T17:01:00Z</dcterms:created>
  <dcterms:modified xsi:type="dcterms:W3CDTF">2011-12-05T16:54:19Z</dcterms:modified>
  <cp:category/>
  <cp:version/>
  <cp:contentType/>
  <cp:contentStatus/>
</cp:coreProperties>
</file>