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5"/>
  <workbookPr/>
  <mc:AlternateContent xmlns:mc="http://schemas.openxmlformats.org/markup-compatibility/2006">
    <mc:Choice Requires="x15">
      <x15ac:absPath xmlns:x15ac="http://schemas.microsoft.com/office/spreadsheetml/2010/11/ac" url="G:\Meu Drive\EM ANDAMENTO\JF-PB\"/>
    </mc:Choice>
  </mc:AlternateContent>
  <xr:revisionPtr revIDLastSave="0" documentId="8_{F9BE51EE-45CE-4047-ADD3-0A91BFDB0BAF}" xr6:coauthVersionLast="47" xr6:coauthVersionMax="47" xr10:uidLastSave="{00000000-0000-0000-0000-000000000000}"/>
  <bookViews>
    <workbookView xWindow="0" yWindow="0" windowWidth="23040" windowHeight="9192" xr2:uid="{00000000-000D-0000-FFFF-FFFF00000000}"/>
  </bookViews>
  <sheets>
    <sheet name="CPU" sheetId="1" r:id="rId1"/>
  </sheets>
  <externalReferences>
    <externalReference r:id="rId2"/>
    <externalReference r:id="rId3"/>
    <externalReference r:id="rId4"/>
  </externalReferences>
  <definedNames>
    <definedName name="_1Excel_BuiltIn_Print_Area_1_1">#REF!</definedName>
    <definedName name="aaa">#REF!</definedName>
    <definedName name="bb">#REF!</definedName>
    <definedName name="BBBB">#REF!</definedName>
    <definedName name="BHN">#REF!</definedName>
    <definedName name="CC">#REF!</definedName>
    <definedName name="CCC">#REF!</definedName>
    <definedName name="çççç">#REF!</definedName>
    <definedName name="ccccc">#REF!</definedName>
    <definedName name="Cmpr">[1]COMPOSIÇÕES!$A$2:$G$100</definedName>
    <definedName name="COMPOSICOES">[1]COMPOSIÇÕES!$A$2:$G$100</definedName>
    <definedName name="COTACOES">[1]COTAÇÕES!$A$2:$E$32</definedName>
    <definedName name="CPOSE2">[2]CPOS!$E$2</definedName>
    <definedName name="DATA_CPOS">[2]CPOS!$E$2:$IV$2</definedName>
    <definedName name="DATA_EDIF">[2]EDIF!$E$2:$IV$2</definedName>
    <definedName name="DATA_PINI">[2]PINI!$E$2:$IV$2</definedName>
    <definedName name="DATA_SINAPI">[2]SINAPI!$E$2:$IV$2</definedName>
    <definedName name="dd">#REF!</definedName>
    <definedName name="EDIFE2">[2]EDIF!$E$2</definedName>
    <definedName name="ee">#REF!</definedName>
    <definedName name="eeeee">#REF!</definedName>
    <definedName name="EWE">(#REF!,#REF!)</definedName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6">"$#REF!.$I$1:$I$2123"</definedName>
    <definedName name="Excel_BuiltIn__FilterDatabase_8">NA()</definedName>
    <definedName name="Excel_BuiltIn_Print_Area_2">#REF!</definedName>
    <definedName name="Excel_BuiltIn_Print_Area_5_1">"$#REF!.$A$1:$H$120"</definedName>
    <definedName name="Excel_BuiltIn_Print_Area_6">"$#REF!.$A$4:$H$2042"</definedName>
    <definedName name="Excel_BuiltIn_Print_Area_8">NA()</definedName>
    <definedName name="Excel_BuiltIn_Print_Titles_1">#REF!</definedName>
    <definedName name="Excel_BuiltIn_Print_Titles_2">(#REF!,#REF!)</definedName>
    <definedName name="Excel_BuiltIn_Print_Titles_5">"$#REF!.$A$1:$AMJ$17"</definedName>
    <definedName name="Excel_BuiltIn_Print_Titles_6">"$#REF!.$A$1:$AMJ$10"</definedName>
    <definedName name="ff">#REF!</definedName>
    <definedName name="fff">#REF!</definedName>
    <definedName name="ffffff">#REF!</definedName>
    <definedName name="GG">#REF!</definedName>
    <definedName name="HG">#REF!</definedName>
    <definedName name="IUI">#REF!</definedName>
    <definedName name="JKJJ">#REF!</definedName>
    <definedName name="LKLKK">(#REF!,#REF!)</definedName>
    <definedName name="ll">#REF!</definedName>
    <definedName name="LLLLL">(#REF!,#REF!)</definedName>
    <definedName name="mmm">#REF!</definedName>
    <definedName name="nnnn">#REF!</definedName>
    <definedName name="NNNNNN">#REF!</definedName>
    <definedName name="PINIE2">[2]PINI!$E$2</definedName>
    <definedName name="pr">(#REF!,#REF!)</definedName>
    <definedName name="PUBLICAS">'[1]SERVIÇOS TABELAS PÚBLICAS'!$A$10:$G$61</definedName>
    <definedName name="SDS">#REF!</definedName>
    <definedName name="SINAPIE2">[2]SINAPI!$E$2</definedName>
    <definedName name="ss">#REF!</definedName>
    <definedName name="SSS">#REF!</definedName>
    <definedName name="tres">(#REF!,#REF!)</definedName>
    <definedName name="TYT">#REF!</definedName>
    <definedName name="uatro">#REF!</definedName>
    <definedName name="uuu">#REF!</definedName>
    <definedName name="vv">(#REF!,#REF!)</definedName>
    <definedName name="VVVV">(#REF!,#REF!)</definedName>
    <definedName name="ww">#REF!</definedName>
    <definedName name="XXX">#REF!</definedName>
    <definedName name="yyyyy">#REF!</definedName>
    <definedName name="ZSA">#REF!</definedName>
    <definedName name="ZZ">#REF!</definedName>
    <definedName name="zzz">(#REF!,#REF!)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N12" i="1"/>
  <c r="E11" i="1" s="1"/>
  <c r="F11" i="1" s="1"/>
  <c r="F13" i="1" s="1"/>
  <c r="G13" i="1"/>
  <c r="C17" i="1"/>
  <c r="N21" i="1"/>
  <c r="E20" i="1" s="1"/>
  <c r="F20" i="1" s="1"/>
  <c r="F22" i="1" s="1"/>
  <c r="G22" i="1"/>
  <c r="C25" i="1"/>
  <c r="N29" i="1"/>
  <c r="F28" i="1" s="1"/>
  <c r="E28" i="1" s="1"/>
  <c r="F30" i="1"/>
  <c r="G30" i="1"/>
  <c r="C34" i="1"/>
  <c r="N38" i="1"/>
  <c r="F37" i="1" s="1"/>
  <c r="G39" i="1"/>
  <c r="C43" i="1"/>
  <c r="N47" i="1"/>
  <c r="F46" i="1" s="1"/>
  <c r="G48" i="1"/>
  <c r="C52" i="1"/>
  <c r="N56" i="1"/>
  <c r="F55" i="1" s="1"/>
  <c r="G57" i="1"/>
  <c r="C61" i="1"/>
  <c r="N65" i="1"/>
  <c r="F64" i="1" s="1"/>
  <c r="E64" i="1" s="1"/>
  <c r="F66" i="1"/>
  <c r="G66" i="1"/>
  <c r="C70" i="1"/>
  <c r="N74" i="1"/>
  <c r="F73" i="1" s="1"/>
  <c r="G75" i="1"/>
  <c r="C79" i="1"/>
  <c r="N83" i="1"/>
  <c r="F82" i="1" s="1"/>
  <c r="G84" i="1"/>
  <c r="C88" i="1"/>
  <c r="N92" i="1"/>
  <c r="F91" i="1" s="1"/>
  <c r="G93" i="1"/>
  <c r="C97" i="1"/>
  <c r="N101" i="1"/>
  <c r="F100" i="1" s="1"/>
  <c r="E100" i="1" s="1"/>
  <c r="G102" i="1"/>
  <c r="C107" i="1"/>
  <c r="N111" i="1"/>
  <c r="F110" i="1" s="1"/>
  <c r="G112" i="1"/>
  <c r="C116" i="1"/>
  <c r="N120" i="1"/>
  <c r="F119" i="1" s="1"/>
  <c r="G121" i="1"/>
  <c r="C126" i="1"/>
  <c r="N130" i="1"/>
  <c r="F129" i="1" s="1"/>
  <c r="G131" i="1"/>
  <c r="C135" i="1"/>
  <c r="N139" i="1"/>
  <c r="F138" i="1" s="1"/>
  <c r="E138" i="1" s="1"/>
  <c r="G140" i="1"/>
  <c r="C145" i="1"/>
  <c r="N149" i="1"/>
  <c r="F148" i="1" s="1"/>
  <c r="G150" i="1"/>
  <c r="C156" i="1"/>
  <c r="B159" i="1" s="1"/>
  <c r="N162" i="1"/>
  <c r="F159" i="1" s="1"/>
  <c r="G163" i="1"/>
  <c r="C167" i="1"/>
  <c r="B170" i="1" s="1"/>
  <c r="N173" i="1"/>
  <c r="F170" i="1" s="1"/>
  <c r="G174" i="1"/>
  <c r="C178" i="1"/>
  <c r="B181" i="1" s="1"/>
  <c r="N184" i="1"/>
  <c r="F181" i="1" s="1"/>
  <c r="G185" i="1"/>
  <c r="C189" i="1"/>
  <c r="B192" i="1" s="1"/>
  <c r="N195" i="1"/>
  <c r="F192" i="1" s="1"/>
  <c r="F196" i="1" s="1"/>
  <c r="G196" i="1"/>
  <c r="C200" i="1"/>
  <c r="B203" i="1" s="1"/>
  <c r="N206" i="1"/>
  <c r="F203" i="1" s="1"/>
  <c r="F207" i="1" s="1"/>
  <c r="G207" i="1"/>
  <c r="C211" i="1"/>
  <c r="B214" i="1" s="1"/>
  <c r="N217" i="1"/>
  <c r="F214" i="1" s="1"/>
  <c r="F218" i="1" s="1"/>
  <c r="G218" i="1"/>
  <c r="C222" i="1"/>
  <c r="B225" i="1" s="1"/>
  <c r="N228" i="1"/>
  <c r="F225" i="1" s="1"/>
  <c r="F229" i="1" s="1"/>
  <c r="G229" i="1"/>
  <c r="C233" i="1"/>
  <c r="B236" i="1" s="1"/>
  <c r="N239" i="1"/>
  <c r="F236" i="1" s="1"/>
  <c r="F240" i="1" s="1"/>
  <c r="G240" i="1"/>
  <c r="C244" i="1"/>
  <c r="B247" i="1" s="1"/>
  <c r="N250" i="1"/>
  <c r="F247" i="1" s="1"/>
  <c r="F251" i="1" s="1"/>
  <c r="G251" i="1"/>
  <c r="C255" i="1"/>
  <c r="B258" i="1" s="1"/>
  <c r="N261" i="1"/>
  <c r="F258" i="1" s="1"/>
  <c r="F262" i="1" s="1"/>
  <c r="G262" i="1"/>
  <c r="C266" i="1"/>
  <c r="B269" i="1" s="1"/>
  <c r="N272" i="1"/>
  <c r="F269" i="1" s="1"/>
  <c r="F273" i="1" s="1"/>
  <c r="G273" i="1"/>
  <c r="C277" i="1"/>
  <c r="B280" i="1" s="1"/>
  <c r="N283" i="1"/>
  <c r="F280" i="1" s="1"/>
  <c r="F284" i="1" s="1"/>
  <c r="G284" i="1"/>
  <c r="C288" i="1"/>
  <c r="B291" i="1" s="1"/>
  <c r="N294" i="1"/>
  <c r="F291" i="1" s="1"/>
  <c r="F295" i="1" s="1"/>
  <c r="G295" i="1"/>
  <c r="E302" i="1"/>
  <c r="G302" i="1" s="1"/>
  <c r="G303" i="1"/>
  <c r="F304" i="1"/>
  <c r="F305" i="1"/>
  <c r="F306" i="1"/>
  <c r="G314" i="1"/>
  <c r="G315" i="1"/>
  <c r="G319" i="1" s="1"/>
  <c r="F316" i="1"/>
  <c r="F317" i="1"/>
  <c r="F318" i="1"/>
  <c r="F319" i="1"/>
  <c r="H319" i="1" s="1"/>
  <c r="C324" i="1"/>
  <c r="F327" i="1"/>
  <c r="F328" i="1"/>
  <c r="G329" i="1"/>
  <c r="G330" i="1"/>
  <c r="F331" i="1"/>
  <c r="C335" i="1"/>
  <c r="F338" i="1"/>
  <c r="F339" i="1"/>
  <c r="G340" i="1"/>
  <c r="G341" i="1"/>
  <c r="F342" i="1"/>
  <c r="C346" i="1"/>
  <c r="F349" i="1"/>
  <c r="F350" i="1"/>
  <c r="G351" i="1"/>
  <c r="G352" i="1"/>
  <c r="F353" i="1"/>
  <c r="F360" i="1"/>
  <c r="F361" i="1"/>
  <c r="F364" i="1" s="1"/>
  <c r="G362" i="1"/>
  <c r="G363" i="1"/>
  <c r="G364" i="1"/>
  <c r="F371" i="1"/>
  <c r="F372" i="1"/>
  <c r="G373" i="1"/>
  <c r="G374" i="1"/>
  <c r="F375" i="1"/>
  <c r="F376" i="1"/>
  <c r="F384" i="1"/>
  <c r="F385" i="1"/>
  <c r="F386" i="1"/>
  <c r="G387" i="1"/>
  <c r="G388" i="1"/>
  <c r="F389" i="1"/>
  <c r="F390" i="1"/>
  <c r="F391" i="1"/>
  <c r="F398" i="1"/>
  <c r="F399" i="1"/>
  <c r="F400" i="1"/>
  <c r="G401" i="1"/>
  <c r="G402" i="1"/>
  <c r="F403" i="1"/>
  <c r="F404" i="1"/>
  <c r="F405" i="1"/>
  <c r="F412" i="1"/>
  <c r="F413" i="1"/>
  <c r="F414" i="1"/>
  <c r="G415" i="1"/>
  <c r="G416" i="1"/>
  <c r="F417" i="1"/>
  <c r="F418" i="1"/>
  <c r="F426" i="1"/>
  <c r="E427" i="1"/>
  <c r="F427" i="1" s="1"/>
  <c r="F428" i="1"/>
  <c r="G429" i="1"/>
  <c r="G430" i="1"/>
  <c r="G433" i="1" s="1"/>
  <c r="F431" i="1"/>
  <c r="F432" i="1"/>
  <c r="F440" i="1"/>
  <c r="F441" i="1"/>
  <c r="F442" i="1"/>
  <c r="G443" i="1"/>
  <c r="G444" i="1"/>
  <c r="G447" i="1" s="1"/>
  <c r="F445" i="1"/>
  <c r="F446" i="1"/>
  <c r="F454" i="1"/>
  <c r="F455" i="1"/>
  <c r="F456" i="1"/>
  <c r="G457" i="1"/>
  <c r="G458" i="1"/>
  <c r="G461" i="1" s="1"/>
  <c r="F459" i="1"/>
  <c r="F460" i="1"/>
  <c r="F468" i="1"/>
  <c r="F469" i="1"/>
  <c r="F470" i="1"/>
  <c r="G471" i="1"/>
  <c r="G472" i="1"/>
  <c r="G475" i="1" s="1"/>
  <c r="F473" i="1"/>
  <c r="F474" i="1"/>
  <c r="G485" i="1"/>
  <c r="N485" i="1"/>
  <c r="E484" i="1" s="1"/>
  <c r="F484" i="1" s="1"/>
  <c r="F487" i="1" s="1"/>
  <c r="G486" i="1"/>
  <c r="G495" i="1"/>
  <c r="N495" i="1"/>
  <c r="E494" i="1" s="1"/>
  <c r="F494" i="1" s="1"/>
  <c r="F497" i="1" s="1"/>
  <c r="G496" i="1"/>
  <c r="G497" i="1"/>
  <c r="G505" i="1"/>
  <c r="N505" i="1"/>
  <c r="E504" i="1" s="1"/>
  <c r="F504" i="1" s="1"/>
  <c r="F507" i="1" s="1"/>
  <c r="G506" i="1"/>
  <c r="G515" i="1"/>
  <c r="N515" i="1"/>
  <c r="E514" i="1" s="1"/>
  <c r="F514" i="1" s="1"/>
  <c r="F517" i="1" s="1"/>
  <c r="G516" i="1"/>
  <c r="C521" i="1"/>
  <c r="B524" i="1" s="1"/>
  <c r="G525" i="1"/>
  <c r="N525" i="1"/>
  <c r="E524" i="1" s="1"/>
  <c r="F524" i="1" s="1"/>
  <c r="F527" i="1" s="1"/>
  <c r="G526" i="1"/>
  <c r="G527" i="1"/>
  <c r="F535" i="1"/>
  <c r="F536" i="1"/>
  <c r="F537" i="1"/>
  <c r="F538" i="1"/>
  <c r="G539" i="1"/>
  <c r="G540" i="1"/>
  <c r="F541" i="1"/>
  <c r="G543" i="1"/>
  <c r="F551" i="1"/>
  <c r="F555" i="1" s="1"/>
  <c r="G555" i="1"/>
  <c r="F561" i="1"/>
  <c r="F565" i="1" s="1"/>
  <c r="G565" i="1"/>
  <c r="F571" i="1"/>
  <c r="F575" i="1" s="1"/>
  <c r="G575" i="1"/>
  <c r="F581" i="1"/>
  <c r="F585" i="1" s="1"/>
  <c r="G585" i="1"/>
  <c r="F591" i="1"/>
  <c r="F595" i="1" s="1"/>
  <c r="G595" i="1"/>
  <c r="F601" i="1"/>
  <c r="F605" i="1" s="1"/>
  <c r="G605" i="1"/>
  <c r="F611" i="1"/>
  <c r="F615" i="1" s="1"/>
  <c r="G615" i="1"/>
  <c r="F621" i="1"/>
  <c r="F625" i="1" s="1"/>
  <c r="G625" i="1"/>
  <c r="F631" i="1"/>
  <c r="F635" i="1" s="1"/>
  <c r="G635" i="1"/>
  <c r="H635" i="1"/>
  <c r="F641" i="1"/>
  <c r="F645" i="1" s="1"/>
  <c r="G645" i="1"/>
  <c r="F651" i="1"/>
  <c r="F655" i="1" s="1"/>
  <c r="G655" i="1"/>
  <c r="F661" i="1"/>
  <c r="F665" i="1" s="1"/>
  <c r="G665" i="1"/>
  <c r="H665" i="1"/>
  <c r="F671" i="1"/>
  <c r="F675" i="1" s="1"/>
  <c r="G675" i="1"/>
  <c r="H675" i="1"/>
  <c r="F681" i="1"/>
  <c r="F685" i="1" s="1"/>
  <c r="G685" i="1"/>
  <c r="G691" i="1"/>
  <c r="G692" i="1"/>
  <c r="G693" i="1"/>
  <c r="F695" i="1"/>
  <c r="G695" i="1"/>
  <c r="G702" i="1"/>
  <c r="G703" i="1"/>
  <c r="F706" i="1"/>
  <c r="G713" i="1"/>
  <c r="G714" i="1"/>
  <c r="F717" i="1"/>
  <c r="C723" i="1"/>
  <c r="G726" i="1"/>
  <c r="G727" i="1"/>
  <c r="G728" i="1"/>
  <c r="F730" i="1"/>
  <c r="G738" i="1"/>
  <c r="G739" i="1"/>
  <c r="G740" i="1"/>
  <c r="E741" i="1"/>
  <c r="G741" i="1"/>
  <c r="F742" i="1"/>
  <c r="G749" i="1"/>
  <c r="G750" i="1"/>
  <c r="G751" i="1"/>
  <c r="E752" i="1"/>
  <c r="G752" i="1" s="1"/>
  <c r="F753" i="1"/>
  <c r="G760" i="1"/>
  <c r="G761" i="1"/>
  <c r="G762" i="1"/>
  <c r="E763" i="1"/>
  <c r="G763" i="1" s="1"/>
  <c r="F764" i="1"/>
  <c r="G771" i="1"/>
  <c r="G772" i="1"/>
  <c r="G773" i="1"/>
  <c r="E774" i="1"/>
  <c r="G774" i="1"/>
  <c r="F775" i="1"/>
  <c r="G784" i="1"/>
  <c r="G785" i="1"/>
  <c r="G786" i="1"/>
  <c r="F788" i="1"/>
  <c r="G795" i="1"/>
  <c r="G796" i="1"/>
  <c r="G797" i="1"/>
  <c r="F799" i="1"/>
  <c r="G806" i="1"/>
  <c r="G807" i="1"/>
  <c r="G808" i="1"/>
  <c r="F810" i="1"/>
  <c r="G817" i="1"/>
  <c r="G818" i="1"/>
  <c r="G819" i="1"/>
  <c r="F821" i="1"/>
  <c r="G828" i="1"/>
  <c r="G829" i="1"/>
  <c r="G830" i="1"/>
  <c r="G832" i="1" s="1"/>
  <c r="F832" i="1"/>
  <c r="H832" i="1" s="1"/>
  <c r="G839" i="1"/>
  <c r="G840" i="1"/>
  <c r="G841" i="1"/>
  <c r="F843" i="1"/>
  <c r="G850" i="1"/>
  <c r="G851" i="1"/>
  <c r="G852" i="1"/>
  <c r="G854" i="1" s="1"/>
  <c r="F854" i="1"/>
  <c r="H854" i="1" s="1"/>
  <c r="G861" i="1"/>
  <c r="G862" i="1"/>
  <c r="G863" i="1"/>
  <c r="F865" i="1"/>
  <c r="G872" i="1"/>
  <c r="G873" i="1"/>
  <c r="G874" i="1"/>
  <c r="G876" i="1" s="1"/>
  <c r="F876" i="1"/>
  <c r="H876" i="1" s="1"/>
  <c r="G883" i="1"/>
  <c r="G884" i="1"/>
  <c r="G885" i="1"/>
  <c r="F889" i="1"/>
  <c r="G896" i="1"/>
  <c r="G897" i="1"/>
  <c r="G898" i="1"/>
  <c r="G902" i="1" s="1"/>
  <c r="F902" i="1"/>
  <c r="H902" i="1" s="1"/>
  <c r="G909" i="1"/>
  <c r="G910" i="1"/>
  <c r="G911" i="1"/>
  <c r="F915" i="1"/>
  <c r="G923" i="1"/>
  <c r="G924" i="1"/>
  <c r="G925" i="1"/>
  <c r="E926" i="1"/>
  <c r="G926" i="1" s="1"/>
  <c r="G929" i="1" s="1"/>
  <c r="F929" i="1"/>
  <c r="G937" i="1"/>
  <c r="G938" i="1"/>
  <c r="G939" i="1"/>
  <c r="E940" i="1"/>
  <c r="G940" i="1" s="1"/>
  <c r="G943" i="1" s="1"/>
  <c r="F943" i="1"/>
  <c r="H943" i="1" l="1"/>
  <c r="H929" i="1"/>
  <c r="G915" i="1"/>
  <c r="H915" i="1" s="1"/>
  <c r="G889" i="1"/>
  <c r="H889" i="1" s="1"/>
  <c r="G865" i="1"/>
  <c r="H865" i="1" s="1"/>
  <c r="G843" i="1"/>
  <c r="H843" i="1" s="1"/>
  <c r="G821" i="1"/>
  <c r="H821" i="1" s="1"/>
  <c r="G810" i="1"/>
  <c r="H810" i="1" s="1"/>
  <c r="G788" i="1"/>
  <c r="H788" i="1" s="1"/>
  <c r="G717" i="1"/>
  <c r="H717" i="1" s="1"/>
  <c r="G706" i="1"/>
  <c r="H706" i="1" s="1"/>
  <c r="H685" i="1"/>
  <c r="H655" i="1"/>
  <c r="H645" i="1"/>
  <c r="H615" i="1"/>
  <c r="H595" i="1"/>
  <c r="G517" i="1"/>
  <c r="G507" i="1"/>
  <c r="G487" i="1"/>
  <c r="F475" i="1"/>
  <c r="F461" i="1"/>
  <c r="F447" i="1"/>
  <c r="F433" i="1"/>
  <c r="G419" i="1"/>
  <c r="F419" i="1"/>
  <c r="H419" i="1" s="1"/>
  <c r="G405" i="1"/>
  <c r="H405" i="1" s="1"/>
  <c r="G391" i="1"/>
  <c r="H391" i="1" s="1"/>
  <c r="G377" i="1"/>
  <c r="F377" i="1"/>
  <c r="H377" i="1" s="1"/>
  <c r="H364" i="1"/>
  <c r="G353" i="1"/>
  <c r="H353" i="1" s="1"/>
  <c r="G342" i="1"/>
  <c r="H342" i="1" s="1"/>
  <c r="G331" i="1"/>
  <c r="H331" i="1" s="1"/>
  <c r="F307" i="1"/>
  <c r="G307" i="1"/>
  <c r="F185" i="1"/>
  <c r="E181" i="1"/>
  <c r="F174" i="1"/>
  <c r="E170" i="1"/>
  <c r="F163" i="1"/>
  <c r="E159" i="1"/>
  <c r="F150" i="1"/>
  <c r="E148" i="1"/>
  <c r="F112" i="1"/>
  <c r="E110" i="1"/>
  <c r="F75" i="1"/>
  <c r="H75" i="1" s="1"/>
  <c r="E73" i="1"/>
  <c r="H66" i="1"/>
  <c r="F39" i="1"/>
  <c r="H39" i="1" s="1"/>
  <c r="E37" i="1"/>
  <c r="H30" i="1"/>
  <c r="H22" i="1"/>
  <c r="H13" i="1"/>
  <c r="G775" i="1"/>
  <c r="H775" i="1" s="1"/>
  <c r="H527" i="1"/>
  <c r="H497" i="1"/>
  <c r="H433" i="1"/>
  <c r="F84" i="1"/>
  <c r="H84" i="1" s="1"/>
  <c r="E82" i="1"/>
  <c r="G742" i="1"/>
  <c r="H742" i="1" s="1"/>
  <c r="G730" i="1"/>
  <c r="H730" i="1" s="1"/>
  <c r="H625" i="1"/>
  <c r="H605" i="1"/>
  <c r="H585" i="1"/>
  <c r="H565" i="1"/>
  <c r="H487" i="1"/>
  <c r="H475" i="1"/>
  <c r="H461" i="1"/>
  <c r="H447" i="1"/>
  <c r="G799" i="1"/>
  <c r="H799" i="1" s="1"/>
  <c r="G753" i="1"/>
  <c r="H753" i="1" s="1"/>
  <c r="H695" i="1"/>
  <c r="H517" i="1"/>
  <c r="H295" i="1"/>
  <c r="H284" i="1"/>
  <c r="H273" i="1"/>
  <c r="H262" i="1"/>
  <c r="H251" i="1"/>
  <c r="H240" i="1"/>
  <c r="H229" i="1"/>
  <c r="H218" i="1"/>
  <c r="H207" i="1"/>
  <c r="H196" i="1"/>
  <c r="H185" i="1"/>
  <c r="H174" i="1"/>
  <c r="H163" i="1"/>
  <c r="H150" i="1"/>
  <c r="F140" i="1"/>
  <c r="H140" i="1" s="1"/>
  <c r="E129" i="1"/>
  <c r="F131" i="1"/>
  <c r="H131" i="1" s="1"/>
  <c r="E55" i="1"/>
  <c r="F57" i="1"/>
  <c r="H57" i="1" s="1"/>
  <c r="G764" i="1"/>
  <c r="H764" i="1" s="1"/>
  <c r="H575" i="1"/>
  <c r="H555" i="1"/>
  <c r="F543" i="1"/>
  <c r="H543" i="1" s="1"/>
  <c r="H507" i="1"/>
  <c r="E291" i="1"/>
  <c r="E280" i="1"/>
  <c r="E269" i="1"/>
  <c r="E258" i="1"/>
  <c r="E247" i="1"/>
  <c r="E236" i="1"/>
  <c r="E225" i="1"/>
  <c r="E214" i="1"/>
  <c r="E203" i="1"/>
  <c r="E192" i="1"/>
  <c r="F121" i="1"/>
  <c r="H121" i="1" s="1"/>
  <c r="E119" i="1"/>
  <c r="H112" i="1"/>
  <c r="F102" i="1"/>
  <c r="H102" i="1" s="1"/>
  <c r="E91" i="1"/>
  <c r="F93" i="1"/>
  <c r="H93" i="1" s="1"/>
  <c r="F48" i="1"/>
  <c r="H48" i="1" s="1"/>
  <c r="E46" i="1"/>
  <c r="H30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Maxi</author>
  </authors>
  <commentList>
    <comment ref="N1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3x22HP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2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3x22+12HP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28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16+24HP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37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 xml:space="preserve">2x22+16HP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<sst xmlns="http://schemas.openxmlformats.org/spreadsheetml/2006/main" count="2674" uniqueCount="357">
  <si>
    <t>Item</t>
  </si>
  <si>
    <t>Equipamento</t>
  </si>
  <si>
    <t>Unidade</t>
  </si>
  <si>
    <t>Fonte</t>
  </si>
  <si>
    <t>Detalhamento das cotações apresentadas</t>
  </si>
  <si>
    <t>2.1.1</t>
  </si>
  <si>
    <t>unid.</t>
  </si>
  <si>
    <t>Código</t>
  </si>
  <si>
    <t>Item 2.1.1</t>
  </si>
  <si>
    <t>Valor</t>
  </si>
  <si>
    <t>Componentes</t>
  </si>
  <si>
    <t>Consumos</t>
  </si>
  <si>
    <t>Unid.</t>
  </si>
  <si>
    <t>Preço Unit.</t>
  </si>
  <si>
    <t>Cust Mat.</t>
  </si>
  <si>
    <t>Custo MDO</t>
  </si>
  <si>
    <t>Custo Total</t>
  </si>
  <si>
    <t>Fornecedor 01 - Hitachi</t>
  </si>
  <si>
    <t>R$</t>
  </si>
  <si>
    <t>Fornecedor 02 - Frigelar Samsung</t>
  </si>
  <si>
    <t>Mercado - Cotação</t>
  </si>
  <si>
    <t>Fornecedor 03 - Gree Fam Ar Condicionad</t>
  </si>
  <si>
    <t>Média dos valores ofertados</t>
  </si>
  <si>
    <t>Preço Total do Item</t>
  </si>
  <si>
    <t>2.1.2</t>
  </si>
  <si>
    <t>Item 2.1.2</t>
  </si>
  <si>
    <t>2.1.3</t>
  </si>
  <si>
    <t>Item 2.1.3</t>
  </si>
  <si>
    <t>2.1.4</t>
  </si>
  <si>
    <t>Item 2.1.4</t>
  </si>
  <si>
    <t>2.1.5</t>
  </si>
  <si>
    <t>Item 2.1.5</t>
  </si>
  <si>
    <t>2.1.6</t>
  </si>
  <si>
    <t>Item 2.1.6</t>
  </si>
  <si>
    <t>2.1.7</t>
  </si>
  <si>
    <t>Item 2.1.7</t>
  </si>
  <si>
    <t>2.1.8</t>
  </si>
  <si>
    <t>Item 2.1.8</t>
  </si>
  <si>
    <t>2.1.9</t>
  </si>
  <si>
    <t>Item 2.1.9</t>
  </si>
  <si>
    <t>2.1.10</t>
  </si>
  <si>
    <t>Item 2.1.10</t>
  </si>
  <si>
    <t>2.1.11</t>
  </si>
  <si>
    <t>Item 2.1.11</t>
  </si>
  <si>
    <t>2.1.12</t>
  </si>
  <si>
    <t>Item 2.1.12</t>
  </si>
  <si>
    <t>2.1.13</t>
  </si>
  <si>
    <t>Item 2.1.13</t>
  </si>
  <si>
    <t>2.1.14</t>
  </si>
  <si>
    <t>Fornecedor 01 - Sictell</t>
  </si>
  <si>
    <t>Fornecedor 02 - SolerPau</t>
  </si>
  <si>
    <t>Fornecedor 03 - MG Ventiladores</t>
  </si>
  <si>
    <t>2.1.15</t>
  </si>
  <si>
    <t>2.1.16</t>
  </si>
  <si>
    <t>Acessório</t>
  </si>
  <si>
    <t>3.1.1</t>
  </si>
  <si>
    <t>Cotação</t>
  </si>
  <si>
    <t>Item 3.1.1</t>
  </si>
  <si>
    <t>Fornecedor 01 - Tropical</t>
  </si>
  <si>
    <t>un</t>
  </si>
  <si>
    <t>Fornecedor 02 - Trox</t>
  </si>
  <si>
    <t>Fornecedor 03 - WorldAir</t>
  </si>
  <si>
    <t>3.1.2</t>
  </si>
  <si>
    <t>Item 3.1.2</t>
  </si>
  <si>
    <t>3.1.3</t>
  </si>
  <si>
    <t>Item 3.1.3</t>
  </si>
  <si>
    <t>3.1.4</t>
  </si>
  <si>
    <t>Item 3.1.4</t>
  </si>
  <si>
    <t>3.1.5</t>
  </si>
  <si>
    <t>Item 3.1.5</t>
  </si>
  <si>
    <t>3.1.6</t>
  </si>
  <si>
    <t>Item 3.1.6</t>
  </si>
  <si>
    <t>3.1.7</t>
  </si>
  <si>
    <t>Item 3.1.7</t>
  </si>
  <si>
    <t>3.1.8</t>
  </si>
  <si>
    <t>Item 3.1.8</t>
  </si>
  <si>
    <t>Média</t>
  </si>
  <si>
    <t>3.1.9</t>
  </si>
  <si>
    <t>Item 3.1.9</t>
  </si>
  <si>
    <t>3.1.10</t>
  </si>
  <si>
    <t>Item 3.1.10</t>
  </si>
  <si>
    <t>3.1.11</t>
  </si>
  <si>
    <t>Item 3.1.11</t>
  </si>
  <si>
    <t>3.1.12</t>
  </si>
  <si>
    <t>Item 3.1.12</t>
  </si>
  <si>
    <t>3.1.13</t>
  </si>
  <si>
    <t>Item 3.1.13</t>
  </si>
  <si>
    <t>Acessório - Composição extraída da CPOS  61.20.450</t>
  </si>
  <si>
    <t>3.1.14</t>
  </si>
  <si>
    <t>Duto em chapa de aço galvanizado, para ar condicionado. Fornecimento, montagem e instalação</t>
  </si>
  <si>
    <t>Serralheiro</t>
  </si>
  <si>
    <t>H</t>
  </si>
  <si>
    <t xml:space="preserve">CPOS B.01.000.010144 </t>
  </si>
  <si>
    <t>Ajudante serralheiro</t>
  </si>
  <si>
    <t xml:space="preserve">CPOS B.01.000.010145 </t>
  </si>
  <si>
    <t>Chapa de aço galvanizado nas bitolas: nº 22, n° 24 e n° 26</t>
  </si>
  <si>
    <t>Kg</t>
  </si>
  <si>
    <t xml:space="preserve">CPOS S.03.000.026664 </t>
  </si>
  <si>
    <t>Perfilado perfurado 38 x 38 mm em chapa 14 pré-zincada</t>
  </si>
  <si>
    <t>m</t>
  </si>
  <si>
    <t>CPOS P.04.000.042290</t>
  </si>
  <si>
    <t>Tirante/vergalhão aço rosca total de 3/8´</t>
  </si>
  <si>
    <t xml:space="preserve">CPOS P.04.000.042301 </t>
  </si>
  <si>
    <t>Acessório  - Composição extraída da 97331</t>
  </si>
  <si>
    <t>3.1.15</t>
  </si>
  <si>
    <t>MONTADOR (TUBO AÇO/EQUIPAMENTOS) COM ENCARGOS COMPLEMENTARES</t>
  </si>
  <si>
    <t>SINAPI 88277</t>
  </si>
  <si>
    <t>AJUDANTE ESPECIALIZADO COM ENCARGOS COMPLEMENTARES</t>
  </si>
  <si>
    <t>SNAPI 88243</t>
  </si>
  <si>
    <t>PREFABRICACAO/USINAGEM/CORTE/DOBRA CHAPA GALVANIZADA</t>
  </si>
  <si>
    <t>SBC 007065</t>
  </si>
  <si>
    <t>CHAPA GALVANIZADA #24 600mm x 0,65mm (5,12kg/m2)</t>
  </si>
  <si>
    <t xml:space="preserve">SBC 014226 </t>
  </si>
  <si>
    <t>ISOFLEX 4+ LàDE VIDRO PARA DUTOS DE AR-CONDICIONADO</t>
  </si>
  <si>
    <t>m2</t>
  </si>
  <si>
    <t>SBC 010517</t>
  </si>
  <si>
    <t>Acessório - Composição extraída da 97331</t>
  </si>
  <si>
    <t>4.1.1</t>
  </si>
  <si>
    <t xml:space="preserve">Código </t>
  </si>
  <si>
    <t xml:space="preserve"> TUBO DE COBRE FLEXIVEL, D = 1/4 ", E = 0,79 MM, PARA AR-CONDICIONADO/ INSTALACOES GAS RESIDENCIAIS E COMERCIAIS</t>
  </si>
  <si>
    <t>Sinapi Insumos 00039662</t>
  </si>
  <si>
    <t>TUBO DE BORRACHA ELASTOMERICA FLEXIVEL, PRETA, PARA ISOLAMENTO TERMICO DE TUBULACAO, DN 1/4" (6 MM), E= 9 MM, COEFICIENTE DE CONDUTIVIDADE TERMICA 0,036W/mK, VAPOR DE AGUA MAIOR OU IGUAL A 10.000</t>
  </si>
  <si>
    <t>Sinapi Insumos  00039738</t>
  </si>
  <si>
    <t>AUXILIAR DE ENCANADOR OU BOMBEIRO HIDRÁULICO COM ENCARGOS COMPLEMENTARES</t>
  </si>
  <si>
    <t>Sinapi Composições 88248</t>
  </si>
  <si>
    <t>ENCANADOR OU BOMBEIRO HIDRÁULICO COM ENCARGOS COMPLEMENTARES</t>
  </si>
  <si>
    <t>Sinapi Composições 88267</t>
  </si>
  <si>
    <t>Acessório - Composição extraída da 97328</t>
  </si>
  <si>
    <t>4.1.2</t>
  </si>
  <si>
    <t xml:space="preserve"> TUBO DE COBRE FLEXIVEL, D = 3/8 ", E = 0,79 MM, PARA AR-CONDICIONADO/ INSTALACOES GAS RESIDENCIAIS E COMERCIAIS</t>
  </si>
  <si>
    <t>Sinapi Insumos  00039664</t>
  </si>
  <si>
    <t>TUBO DE BORRACHA ELASTOMERICA FLEXIVEL, PRETA, PARA ISOLAMENTO TERMICO DE TUBULACAO, DN 3/8" (10 MM), E= 19 MM, COEFICIENTE DE CONDUTIVIDADE TERMICA 0,036W/mK, VAPOR DE AGUA MAIOR OU IGUAL A 10.000</t>
  </si>
  <si>
    <t>Sinapi Insumos  00039741</t>
  </si>
  <si>
    <t>Acessório - Composição extraída da 97329</t>
  </si>
  <si>
    <t>4.1.3</t>
  </si>
  <si>
    <t>TUBO DE COBRE FLEXIVEL, D = 1/2 ", E = 0,79 MM, PARA AR-CONDICIONADO/ INSTALACOES GAS RESIDENCIAIS E COMERCIAIS</t>
  </si>
  <si>
    <t>Sinapi Insumos  00039660</t>
  </si>
  <si>
    <t>TUBO DE BORRACHA ELASTOMERICA FLEXIVEL, PRETA, PARA ISOLAMENTO TERMICO DE TUBULACAO, DN 1/2" (12 MM), E= 19 MM, COEFICIENTE DE CONDUTIVIDADE TERMICA 0,036W/mK, VAPOR DE AGUA MAIOR OU IGUAL A 10.000</t>
  </si>
  <si>
    <t>Sinapi Insumos  00039737</t>
  </si>
  <si>
    <t>Acessório -  Composição extraída da SINAPI 97334</t>
  </si>
  <si>
    <t>4.1.4</t>
  </si>
  <si>
    <t>Tubo de cobre flexível 5/8'' inclusive conexões com isolamento térmico fornecimento e instalação</t>
  </si>
  <si>
    <t xml:space="preserve"> TUBO DE COBRE FLEXIVEL, D = 5/8 ", E = 0,79 MM, PARA AR-CONDICIONADO/ INSTALACOES GAS RESIDENCIAIS E COMERCIAIS</t>
  </si>
  <si>
    <t>Sinapi Insumos  00039665</t>
  </si>
  <si>
    <t>TUBO DE BORRACHA ELASTOMERICA FLEXIVEL, PRETA, PARA ISOLAMENTO TERMICO DE TUBULACAO, DN 5/8" (15 MM), E= 19 MM, COEFICIENTE DE CONDUTIVIDADE TERMICA 0,036W/MK, VAPOR DE AGUA MAIOR OU IGUAL A 10.000</t>
  </si>
  <si>
    <t>Sinapi Insumos   00039853</t>
  </si>
  <si>
    <t>4.1.5</t>
  </si>
  <si>
    <t xml:space="preserve">Tubo de cobre flexível 3/4'' inclusive conexões com isolamento térmico fornecimento e instalação </t>
  </si>
  <si>
    <t>TUBO DE COBRE FLEXIVEL, D = 3/4 ", E = 0,79 MM, PARA AR-CONDICIONADO/ INSTALACOES GAS RESIDENCIAIS E COMERCIAIS</t>
  </si>
  <si>
    <t xml:space="preserve">Sinapi Insumos 00039666 </t>
  </si>
  <si>
    <t>TUBO DE BORRACHA ELASTOMERICA FLEXIVEL, PRETA, PARA ISOLAMENTO TERMICO DE TUBULACAO, DN 3/4" (18 MM), E= 32 MM, COEFICIENTE DE CONDUTIVIDADE TERMICA 0,036W/mK,</t>
  </si>
  <si>
    <t>Sinapi Insumos 00039740</t>
  </si>
  <si>
    <t>CANTONEIRA FERRO GALVANIZADO DE ABAS IGUAIS, 1 1/2" X 1/4" (L X E), 3,40 KG/M</t>
  </si>
  <si>
    <t>Sinapi Insumos 00000574</t>
  </si>
  <si>
    <t>PARAFUSO DE ACO TIPO CHUMBADOR PARABOLT, DIAMETRO 3/8", COMPRIMENTO 75 MM</t>
  </si>
  <si>
    <t xml:space="preserve">Sinapi Insumos 00011964 </t>
  </si>
  <si>
    <t>4.1.6</t>
  </si>
  <si>
    <t xml:space="preserve">Tubo de cobre flexível 7/8'' inclusive conexões com isolamento térmico fornecimento e instalação </t>
  </si>
  <si>
    <t>TUBO DE COBRE CLASSE "A", DN = 7/8", PARA INSTALACOES DE MEDIA PRESSAO PARA GASES COMBUSTIVEIS E MEDICINAIS</t>
  </si>
  <si>
    <t>Sinapi Insumos 00039749</t>
  </si>
  <si>
    <t>TUBO DE BORRACHA ELASTOMERICA FLEXIVEL, PRETA, PARA ISOLAMENTO TERMICO DE TUBULACAO, DN 7/8" (22 MM), E= 32 MM, COEFICIENTE DE CONDUTIVIDADE TERMICA 0,036W/mK,</t>
  </si>
  <si>
    <t>Sinapi Insumos 00039742</t>
  </si>
  <si>
    <t>COTOVELO EM COBRE, DN 22 MM, 90 GRAUS, SEM ANEL DE SOLDA, INSTALADO EM RAMAL DE DISTRIBUIÇÃO  FORNECIMENTO E INSTALAÇÃO. AF_12/2015</t>
  </si>
  <si>
    <t>Sinapi 00012715</t>
  </si>
  <si>
    <t>4.1.7</t>
  </si>
  <si>
    <t>Tubo de cobre flexível 1'' inclusive conexões com isolamento térmico fornecimento e instalação</t>
  </si>
  <si>
    <t>TUBO DE COBRE CLASSE "A", DN = 1 " (28 MM), PARA INSTALACOES DE MEDIA PRESSAO PARA GASES COMBUSTIVEIS E MEDICINAIS</t>
  </si>
  <si>
    <t>TUBO DE BORRACHA ELASTOMERICA FLEXIVEL, PRETA, PARA ISOLAMENTO TERMICO DE TUBULACAO, DN 1" (25 MM), E= 32 MM, COEFICIENTE DE CONDUTIVIDADE TERMICA 0,036W/mK, VAPOR DE AGUA MAIOR</t>
  </si>
  <si>
    <t>Sinapi Insumos 00039739</t>
  </si>
  <si>
    <t>COTOVELO EM COBRE, DN 25 MM, 90 GRAUS, SEM ANEL DE SOLDA, INSTALADO EM PRUMADA  FORNECIMENTO E INSTALAÇÃO. AF_12/2015</t>
  </si>
  <si>
    <t>Sinapi 00012716</t>
  </si>
  <si>
    <t>4.1.8</t>
  </si>
  <si>
    <t>Tubo de cobre flexível 1.1/8'' inclusive conexões com isolamento térmico fornecimento e instalação</t>
  </si>
  <si>
    <t>TUBO DE COBRE CLASSE "A", DN = 1 1/8", PARA INSTALACOES DE MEDIA PRESSAO PARA GASES COMBUSTIVEIS E MEDICINAIS</t>
  </si>
  <si>
    <t>Sinapi Insumos 00039750</t>
  </si>
  <si>
    <t>TUBO DE BORRACHA ELASTOMERICA FLEXIVEL, PRETA, PARA ISOLAMENTO TERMICO DE TUBULACAO, DN 1 1/8" (28 MM), E= 32 MM, COEFICIENTE DE CONDUTIVIDADE TERMICA 0,036W/mK</t>
  </si>
  <si>
    <t>Sinapi Insumos 00039735</t>
  </si>
  <si>
    <t>COTOVELO EM COBRE, DN 28 MM, 90 GRAUS, SEM ANEL DE SOLDA, INSTALADO EM PRUMADA  FORNECIMENTO E INSTALAÇÃO. AF_12/2015</t>
  </si>
  <si>
    <t>4.1.9</t>
  </si>
  <si>
    <t>Tubo de cobre flexível 1.1/4'' inclusive conexões com isolamento térmico fornecimento e instalação</t>
  </si>
  <si>
    <t>TUBO DE COBRE CLASSE "A", DN = 1 1/4 " (35 MM), PARA INSTALACOES DE MEDIA PRESSAO PARA GASES COMBUSTIVEIS E MEDICINAIS</t>
  </si>
  <si>
    <t>TUBO DE BORRACHA ELASTOMERICA FLEXIVEL, PRETA, PARA ISOLAMENTO TERMICO DE TUBULACAO, DN 1 1/4" (35 MM), E= 32 MM, COEFICIENTE DE CONDUTIVIDADE TERMICA 0,036W/mK, VAPOR DE AGUA MAIOR OU IGUAL A 10.000</t>
  </si>
  <si>
    <t>COTOVELO EM COBRE, DN 35 MM, 90 GRAUS, SEM ANEL DE SOLDA, INSTALADO EM PRUMADA  FORNECIMENTO E INSTALAÇÃO. AF_12/2015</t>
  </si>
  <si>
    <t>Sinapi 00012717</t>
  </si>
  <si>
    <t xml:space="preserve">Sinapi Insumos 00011964  </t>
  </si>
  <si>
    <t>4.1.10</t>
  </si>
  <si>
    <t>Tubo de cobre flexível 1.1/2'' inclusive conexões com isolamento térmico fornecimento e instalação</t>
  </si>
  <si>
    <t>TUBO DE COBRE CLASSE "I", DN = 1 1/2 " (42 MM), PARA INSTALACOES INDUSTRIAIS DE ALTA PRESSAO E VAPOR</t>
  </si>
  <si>
    <t xml:space="preserve">Sinapi Insumos 00039728 </t>
  </si>
  <si>
    <t>TUBO DE BORRACHA ELASTOMERICA FLEXIVEL, PRETA, PARA ISOLAMENTO TERMICO DE TUBULACAO, DN 1 1/2" , E= 32 MM, COEFICIENTE DE CONDUTIVIDADE TERMICA 0,036W/mK</t>
  </si>
  <si>
    <t>Sinapi Insumos 00039736</t>
  </si>
  <si>
    <t>COTOVELO EM COBRE, DN 42 MM, 90 GRAUS, SEM ANEL DE SOLDA, INSTALADO EM PRUMADA  FORNECIMENTO E INSTALAÇÃO. AF_12/2015</t>
  </si>
  <si>
    <t>Sinapi 00012718</t>
  </si>
  <si>
    <t>4.1.11</t>
  </si>
  <si>
    <t>Tubo de cobre flexível 1.3/4'' inclusive conexões com isolamento térmico fornecimento e instalação</t>
  </si>
  <si>
    <t>TUBO DE COBRE, CLASSE "A", DN = 1.3/4", PARA INSTALACOES DE MEDIA PRESSAO PARA GASES COMBUSTIVEIS E MEDICINAIS</t>
  </si>
  <si>
    <t>Sinapi Insumos 39752</t>
  </si>
  <si>
    <t>TUBO DE BORRACHA ELASTOMERICA FLEXIVEL, PRETA, PARA ISOLAMENTO TERMICO DE TUBULACAO, DN 1 3/4" , E= 32 MM, COEFICIENTE DE CONDUTIVIDADE TERMICA 0,036W/mK</t>
  </si>
  <si>
    <t>Sinapi Insumos 39736</t>
  </si>
  <si>
    <t>COTOVELO EM COBRE, DN 44 MM, 90 GRAUS, SEM ANEL DE SOLDA, INSTALADO EM PRUMADA  FORNECIMENTO E INSTALAÇÃO. AF_12/2015</t>
  </si>
  <si>
    <t>Sinapi 92290</t>
  </si>
  <si>
    <t>4.1.12</t>
  </si>
  <si>
    <t>Tubo de cobre flexível 2'' inclusive conexões com isolamento térmico fornecimento e instalação</t>
  </si>
  <si>
    <t>TUBO DE COBRE, CLASSE "A", DN = 2", PARA INSTALACOES DE MEDIA PRESSAO PARA GASES COMBUSTIVEIS E MEDICINAIS</t>
  </si>
  <si>
    <t xml:space="preserve">Sinapi Insumos 39729 </t>
  </si>
  <si>
    <t>4.1.13</t>
  </si>
  <si>
    <t>Válvula bloqueio tipo GBC Ø1/4", para conexão soldável, Ref. Danfoss</t>
  </si>
  <si>
    <t>unidade</t>
  </si>
  <si>
    <t xml:space="preserve">Válvula bloqueio tipo GBC Ø1/4", para conexão soldável, Ref. Danfoss </t>
  </si>
  <si>
    <t>Fornecedor 01 - Americanas</t>
  </si>
  <si>
    <t>Fornecedor 02 - Refrigás</t>
  </si>
  <si>
    <t>Mercado Cotação</t>
  </si>
  <si>
    <t>Fornecedor 03 - Americanas</t>
  </si>
  <si>
    <t>Valor médio das cotações apresentadas</t>
  </si>
  <si>
    <t>4.1.14</t>
  </si>
  <si>
    <t>Válvula bloqueio tipo GBC Ø3/8", para conexão soldável, Ref. Danfoss</t>
  </si>
  <si>
    <t xml:space="preserve">Válvula bloqueio tipo GBC Ø3/8", para conexão soldável, Ref. Danfoss </t>
  </si>
  <si>
    <t>Fornecedor 01 - Eletrofigor</t>
  </si>
  <si>
    <t>4.1.15</t>
  </si>
  <si>
    <t>Válvula bloqueio tipo GBC Ø1/2", para conexão soldável, Ref. Danfoss</t>
  </si>
  <si>
    <t xml:space="preserve">Válvula bloqueio tipo GBC Ø1/2", para conexão soldável, Ref. Danfoss </t>
  </si>
  <si>
    <t>Fornecedor 02 - Friopeças</t>
  </si>
  <si>
    <t>Fornecedor 03 - Mercado Livre</t>
  </si>
  <si>
    <t>4.1.16</t>
  </si>
  <si>
    <t>Válvula bloqueio tipo GBC Ø5/8", para conexão soldável, Ref. Danfoss</t>
  </si>
  <si>
    <t xml:space="preserve">Válvula bloqueio tipo GBC Ø5/8", para conexão soldável, Ref. Danfoss </t>
  </si>
  <si>
    <t>Fornecedor 01 - Eletrofrigor</t>
  </si>
  <si>
    <t>Fornecedor 02 - Mercado Lvire</t>
  </si>
  <si>
    <t>4.1.17</t>
  </si>
  <si>
    <t xml:space="preserve">Válvula bloqueio tipo GBC Ø3/4", para conexão soldável, Ref. Danfoss </t>
  </si>
  <si>
    <t>Fornecedor 02 - Magazine Luiza</t>
  </si>
  <si>
    <t>Fornecedor 03 - Ponto Frio</t>
  </si>
  <si>
    <t>4.1.18</t>
  </si>
  <si>
    <t>TUBO PVC, SOLDAVEL, DN 32 MM, AGUA FRIA (NBR-5648)</t>
  </si>
  <si>
    <t>Sinapi Insumos 00009869</t>
  </si>
  <si>
    <t>CURVA DE PVC 90 GRAUS, SOLDAVEL, 32 MM, PARA AGUA FRIA PREDIAL (NBR 5648)</t>
  </si>
  <si>
    <t xml:space="preserve">unid. </t>
  </si>
  <si>
    <t>Sinapi Insumos 00001957</t>
  </si>
  <si>
    <t>TE SOLDAVEL, PVC, 90 GRAUS, 32 MM, PARA AGUA FRIA PREDIAL (NBR 5648)</t>
  </si>
  <si>
    <t>Sinapi Insumos 00007140</t>
  </si>
  <si>
    <t>TUBO DE ESPUMA DE POLIETILENO EXPANDIDO FLEXIVEL PARA ISOLAMENTO TERMICO DE TUBULACAO DE AR CONDICIONADO, AGUA QUENTE, DN 1 3/8", E= 10 MM</t>
  </si>
  <si>
    <t>Sinapi Insumos 00039709</t>
  </si>
  <si>
    <t>ABRACADEIRA EM ACO PARA AMARRACAO DE ELETRODUTOS, TIPO D, COM 1 1/4" E PARAFUSO DE FIXACAO</t>
  </si>
  <si>
    <t>Sinapi Insumos 00000395</t>
  </si>
  <si>
    <t>Instalação de Forro - Composição extraída da SINAPI 00096114</t>
  </si>
  <si>
    <t>5.1.1</t>
  </si>
  <si>
    <t>CHAPA DE GESSO ACARTONADO, STANDARD (ST), COR BRANCA, E=12,5 MM 1200x2400 MM (LXC)</t>
  </si>
  <si>
    <t>FORRO EM DRYWALL, PARA AMBIENTES COMERCIAIS, INCLUSIVE ESTRUTURA DE FIXAÇÃO. AF_05/2017_P</t>
  </si>
  <si>
    <t>SINAPI 00096114</t>
  </si>
  <si>
    <t>ALVENARIA VEDAÇÃO - 87519/SINAPI - ABRIL/2021-1</t>
  </si>
  <si>
    <t>5.1.2</t>
  </si>
  <si>
    <t>Alvenaria de vedação de blocos cerâmicos furados na horizontal de 9x19x19cm (espessura 9cm) de paredes com área líquida maior ou igual a 6m² com vãos e argamassa de assentamento com preparo em betoneira. af_06/2014</t>
  </si>
  <si>
    <t xml:space="preserve">87519/SINAPI </t>
  </si>
  <si>
    <t>CHAPISCO - 87310/SINAPI - ABRIL/2021-1</t>
  </si>
  <si>
    <t>5.1.3</t>
  </si>
  <si>
    <t>Argamassa traço 1:5 (em volume de cimento e areia grossa úmida) para chapisco convencional, preparo mecânico com betoneira 400 l. af_08/2019</t>
  </si>
  <si>
    <t>m3</t>
  </si>
  <si>
    <t xml:space="preserve">87310/SINAPI </t>
  </si>
  <si>
    <t>REBOCO INTERNO - 03314/ORSE - ABRIL/2021-1</t>
  </si>
  <si>
    <t>5.1.4</t>
  </si>
  <si>
    <t>Reboco ou emboço interno, de parede, com argamassa traço t6 - 1:2:10 (cimento / cal / areia), espessura 1,5 cm</t>
  </si>
  <si>
    <t>03314/ORSE</t>
  </si>
  <si>
    <t>REGULARIZAÇÃO DE BASE - 02180/ORSE - ABRIL/2021-1</t>
  </si>
  <si>
    <t>5.1.5</t>
  </si>
  <si>
    <t xml:space="preserve">Regularização de base para revest. de pisos com arg. traço t4, esp. média = 2,5cm </t>
  </si>
  <si>
    <t>02180/ORSE</t>
  </si>
  <si>
    <t>REVESTIMENTO CERÂMICO PISO OU PAREDE - 10619/ORSE  - ABRIL/2021-1</t>
  </si>
  <si>
    <t>5.1.6</t>
  </si>
  <si>
    <t>Revestimento cerâmico para piso ou parede, 45 x 45 cm, Eliane, linha cargo plus white ou similar, aplicado com argamassa industrializada AC-II, rejuntado, exclusive regularização de base ou emboço</t>
  </si>
  <si>
    <t xml:space="preserve">10619/ORSE </t>
  </si>
  <si>
    <t>VERGAS JANELAS - 93190/SINAPI  - ABRIL/2021-1</t>
  </si>
  <si>
    <t>5.1.7</t>
  </si>
  <si>
    <t xml:space="preserve">Verga moldada in loco com utilização de blocos canaleta para janelas com até 1,5 m de vão. af_03/2016 </t>
  </si>
  <si>
    <t>93190/SINAPI</t>
  </si>
  <si>
    <t>VERGAS PORTAS - 93192/SINAPI  - ABRIL/2021-1</t>
  </si>
  <si>
    <t>5.1.8</t>
  </si>
  <si>
    <t xml:space="preserve">Verga moldada in loco com utilização de blocos canaleta para portas com até 1,5 m de vão. af_03/2016 </t>
  </si>
  <si>
    <t>93192/SINAPI</t>
  </si>
  <si>
    <t>PORTAS - 90844/SINAPI  - ABRIL/2021-1</t>
  </si>
  <si>
    <t>5.1.9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</si>
  <si>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</si>
  <si>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90844/SINAPI</t>
  </si>
  <si>
    <t>CONTRAMARCOS JANELAS - 94587/SINAPI - ABRIL/2021-1</t>
  </si>
  <si>
    <t>5.1.10</t>
  </si>
  <si>
    <t xml:space="preserve">Contramarco de aço, fixação com argamassa - fornecimento e instalação. af_12/2019 </t>
  </si>
  <si>
    <t>94587/SINAPI</t>
  </si>
  <si>
    <t>JANELAS - 94570/SINAPI  - ABRIL/2021-1</t>
  </si>
  <si>
    <t>5.1.11</t>
  </si>
  <si>
    <t>Janela de alumínio de correr com 2 folhas para vidros, com vidros, batente, acabamento com acetato ou brilhante e ferragens. exclusive alizar e contramarco. fornecimento e instalação. af_12/2019</t>
  </si>
  <si>
    <t>94570/SINAPI</t>
  </si>
  <si>
    <t>EMASSAMENTO - 08624/ORSE  - ABRIL/2021-1</t>
  </si>
  <si>
    <t>5.1.12</t>
  </si>
  <si>
    <t xml:space="preserve">Emassamento de superfície, com aplicação de 02 demãos de massa acrílica, lixamento e retoques - Rev 01 </t>
  </si>
  <si>
    <t>08624/ORSE</t>
  </si>
  <si>
    <t>PINTURA PAREDES - 88489/SINAPI  - ABRIL/2021-1</t>
  </si>
  <si>
    <t>5.1.13</t>
  </si>
  <si>
    <t xml:space="preserve">Aplicação manual de pintura com tinta látex acrílica em paredes, duas demãos. af_06/2014 </t>
  </si>
  <si>
    <t>88489/SINAPI</t>
  </si>
  <si>
    <t>PINTURA TETO - 88488/SINAPI - ABRIL/2021-1</t>
  </si>
  <si>
    <t>5.1.14</t>
  </si>
  <si>
    <t xml:space="preserve">Aplicação manual de pintura com tinta látex acrílica em teto, duas demãos. af_06/2014 </t>
  </si>
  <si>
    <t>88488/SINAPI</t>
  </si>
  <si>
    <t>Instalação Equipamento</t>
  </si>
  <si>
    <t>6.1.1</t>
  </si>
  <si>
    <t>Remoção de Equipamentos Existente Split Convencional</t>
  </si>
  <si>
    <t>MONTADOR ELETROMECÃNICO COM ENCARGOS COMPLEMENTARES</t>
  </si>
  <si>
    <t>Sinapi Composições 88279</t>
  </si>
  <si>
    <t>AUXILIAR DE MECÂNICO COM ENCARGOS COMPLEMENTARES</t>
  </si>
  <si>
    <t>Sinapi Composições 88250</t>
  </si>
  <si>
    <t>Sinapi Composições 88277</t>
  </si>
  <si>
    <t>Remoção de Dutos Existentes</t>
  </si>
  <si>
    <t>6.1.2</t>
  </si>
  <si>
    <t>Remoção de Forro Existente e Luminárias</t>
  </si>
  <si>
    <t>6.1.3</t>
  </si>
  <si>
    <t>REMOÇÃO DE LUMINÁRIAS, DE FORMA MANUAL, SEM REAPROVEITAMENTO. AF_12/2017</t>
  </si>
  <si>
    <t>Sinapi Composições 97665</t>
  </si>
  <si>
    <t>REMOÇÃO DE FORROS DE DRYWALL, PVC E FIBROMINERAL, DE FORMA MANUAL, SEM REAPROVEITAMENTO. AF_12/2017</t>
  </si>
  <si>
    <t>Sinapi Composições 97640</t>
  </si>
  <si>
    <t>6.1.4</t>
  </si>
  <si>
    <t>6.1.5</t>
  </si>
  <si>
    <t>Instalação Equipamentos de Climatização Condensadora 66 HP</t>
  </si>
  <si>
    <t>Engenheiro Pleno</t>
  </si>
  <si>
    <t>05143/ORSE</t>
  </si>
  <si>
    <t>6.1.6</t>
  </si>
  <si>
    <t>Instalação Equipamentos de Climatização Condensadora 78 HP</t>
  </si>
  <si>
    <t>6.1.7</t>
  </si>
  <si>
    <t>Instalação Equipamentos de Climatização Condensadora 40 HP</t>
  </si>
  <si>
    <t>6.1.8</t>
  </si>
  <si>
    <t>Instalação Equipamentos de Climatização Condensadora 60 HP</t>
  </si>
  <si>
    <t>6.1.9</t>
  </si>
  <si>
    <t>Instalação Equipamentos de Climatização Evaporadora do tipo Hi Wall, Sistema VRF, capacidade 9.560 BTU/h</t>
  </si>
  <si>
    <t>6.1.10</t>
  </si>
  <si>
    <t xml:space="preserve">Instalação Equipamentos de Climatização Evaporadora do tipo Hi Wall, Sistema VRF, capacidade 13.648 BTU/h </t>
  </si>
  <si>
    <t>6.1.11</t>
  </si>
  <si>
    <t xml:space="preserve">Instalação Equipamentos de Climatização Evaporadora do tipo Hi Wall, Sistema VRF, capacidade 24.225 BTU/h </t>
  </si>
  <si>
    <t>6.1.12</t>
  </si>
  <si>
    <t xml:space="preserve">Instalação Equipamentos de Climatização Evaporadora do Cassete Duas Vias, Sistema VRF, capacidade 13.600 BTU/h </t>
  </si>
  <si>
    <t>6.1.13</t>
  </si>
  <si>
    <t>Instalação Equipamentos de Climatização Evaporadora do tipo Cassete Quatro Vias, Sistema VRF, capacidade 19.110 BTU/h</t>
  </si>
  <si>
    <t>6.1.14</t>
  </si>
  <si>
    <t>Instalação Equipamentos de Climatização Evaporadora do tipo Cassete Quatro Vias, Sistema VRF, capacidade 24.230 BTU/h</t>
  </si>
  <si>
    <t>6.1.15</t>
  </si>
  <si>
    <t>Instalação Equipamentos de Climatização Evaporadora do tipo Cassete Quatro Vias, Sistema VRF, capacidade 27.000 BTU/h</t>
  </si>
  <si>
    <t>6.1.16</t>
  </si>
  <si>
    <t>Instalação Equipamentos de Climatização Evaporadora do tipo Cassete Quatro Vias, Sistema VRF, capacidade 38.000 BTU/h</t>
  </si>
  <si>
    <t>6.1.17</t>
  </si>
  <si>
    <t>Instalação Equipamentos de Climatização Evaporadora do tipo Cassete Quatro Vias, Sistema VRF, capacidade 47.000 BTU/h</t>
  </si>
  <si>
    <t>6.1.18</t>
  </si>
  <si>
    <t>Ventilador Axial em linha (In-line), TD SILENT 500/150 C/ CAIXA MFL 150 G4, Vazão de - m3/h Ref: Soler &amp; Palau</t>
  </si>
  <si>
    <t>6.1.19</t>
  </si>
  <si>
    <t xml:space="preserve">Instalação Equipamentos de Ventilação TD SILENT 1300/250 conforme descrição </t>
  </si>
  <si>
    <t>6.1.20</t>
  </si>
  <si>
    <t xml:space="preserve">Instalação Equipamentos de Ventilação TD SILENT 2000/315 conforme descrição </t>
  </si>
  <si>
    <t>6.1.21</t>
  </si>
  <si>
    <t>Manutenção Preventiva/Corretiva por 3 meses após a instalação Incluindo PMOC</t>
  </si>
  <si>
    <t>6.1.22</t>
  </si>
  <si>
    <t>Relatório e testes do sistema de climatização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</si>
</sst>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  <family val="2"/>
      <charset val="204"/>
    </font>
    <font>
      <b/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0" xfId="0" applyFill="1"/>
    <xf numFmtId="0" fontId="0" fillId="0" borderId="1" xfId="0" applyBorder="1" applyAlignment="1">
      <alignment horizontal="right"/>
    </xf>
    <xf numFmtId="0" fontId="0" fillId="2" borderId="0" xfId="0" applyFill="1" applyBorder="1"/>
    <xf numFmtId="2" fontId="0" fillId="2" borderId="0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2" fontId="0" fillId="0" borderId="1" xfId="0" applyNumberFormat="1" applyBorder="1"/>
    <xf numFmtId="4" fontId="0" fillId="0" borderId="0" xfId="0" applyNumberFormat="1" applyAlignment="1">
      <alignment horizontal="right"/>
    </xf>
    <xf numFmtId="0" fontId="1" fillId="4" borderId="1" xfId="0" applyFont="1" applyFill="1" applyBorder="1"/>
    <xf numFmtId="0" fontId="0" fillId="0" borderId="0" xfId="0" applyAlignment="1">
      <alignment horizontal="right"/>
    </xf>
    <xf numFmtId="0" fontId="1" fillId="0" borderId="1" xfId="0" applyFont="1" applyBorder="1"/>
    <xf numFmtId="0" fontId="1" fillId="3" borderId="0" xfId="0" applyFont="1" applyFill="1" applyAlignment="1">
      <alignment horizontal="right"/>
    </xf>
    <xf numFmtId="2" fontId="1" fillId="3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1" fillId="0" borderId="0" xfId="0" applyFont="1"/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pv0024\SUENG\Documentos\SPRO\ProjetosDesenvolvimento\Atendimento\AC_Pari\Sistema_Ventilacao\Orcamento%20AC%20Pari%20Exaustao%20Climatizacao%20Elevador\Or&#231;amento%20AC%20Pari%20Exaustao%20Climatizacao%20Elevad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pv0024\SUENG\Documentos\SPRO\ProjetosDesenvolvimento\Operacional\CDD_CidadeDutra\Eletrica\Or&#231;amento\PLANILHA%20GERAL%20V2010%20CDD%20Cidade%20Dutra-2015-06-2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Q-AC-JF-PB-001_Re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USTÃO"/>
      <sheetName val="CLIMATIZAÇÃO"/>
      <sheetName val="ELEVADOR"/>
      <sheetName val="SERVIÇOS TABELAS PÚBLICAS"/>
      <sheetName val="COMPOSIÇÕES"/>
      <sheetName val="COTAÇÕES"/>
      <sheetName val="MAPA DE COTAÇÕES"/>
      <sheetName val="COMP-20.1"/>
      <sheetName val="COMP-20.2"/>
      <sheetName val="COMP-20.3"/>
      <sheetName val="COMP-20.4"/>
      <sheetName val="COMP-20.5"/>
      <sheetName val="COMP-20.6"/>
      <sheetName val="COMP-21.1"/>
      <sheetName val="COMP-21.2"/>
      <sheetName val="COMP-21.3"/>
      <sheetName val="COMP-21.4"/>
      <sheetName val="COMP-21.5"/>
      <sheetName val="COMP-21.6"/>
      <sheetName val="COMP-21.7"/>
      <sheetName val="COMP-21.8"/>
      <sheetName val="COMP-21.9"/>
      <sheetName val="COMP-21.10"/>
      <sheetName val="COMP-21.11"/>
      <sheetName val="COMP-21.12"/>
      <sheetName val="COMP-21.13"/>
      <sheetName val="COMP-21.14"/>
    </sheetNames>
    <sheetDataSet>
      <sheetData sheetId="0"/>
      <sheetData sheetId="1"/>
      <sheetData sheetId="2"/>
      <sheetData sheetId="3">
        <row r="10">
          <cell r="A10">
            <v>150303</v>
          </cell>
          <cell r="B10" t="str">
            <v>CPOS</v>
          </cell>
          <cell r="C10" t="str">
            <v>166</v>
          </cell>
          <cell r="D10" t="str">
            <v>Fornecimento e montagem de estrutura em aço ASTM-A36, sem kg pintura</v>
          </cell>
          <cell r="E10" t="str">
            <v>kg</v>
          </cell>
          <cell r="F10">
            <v>6.5</v>
          </cell>
          <cell r="G10">
            <v>6.5</v>
          </cell>
        </row>
        <row r="11">
          <cell r="A11">
            <v>321115</v>
          </cell>
          <cell r="B11" t="str">
            <v>CPOS</v>
          </cell>
          <cell r="C11" t="str">
            <v>166</v>
          </cell>
          <cell r="D11" t="str">
            <v>Proteção para isolamento térmico em alumínio</v>
          </cell>
          <cell r="E11" t="str">
            <v>m²</v>
          </cell>
          <cell r="F11">
            <v>6.42</v>
          </cell>
          <cell r="G11">
            <v>13.73</v>
          </cell>
        </row>
        <row r="12">
          <cell r="A12">
            <v>390802</v>
          </cell>
          <cell r="B12" t="str">
            <v>CPOS</v>
          </cell>
          <cell r="C12" t="str">
            <v>166</v>
          </cell>
          <cell r="D12" t="str">
            <v>Cabo de cobre de 3x2,5 mm², isolamento 0,6/1 kV - isolação EPR 90°C</v>
          </cell>
          <cell r="E12" t="str">
            <v>m</v>
          </cell>
          <cell r="F12">
            <v>3.99</v>
          </cell>
          <cell r="G12">
            <v>3.86</v>
          </cell>
        </row>
        <row r="13">
          <cell r="A13">
            <v>390803</v>
          </cell>
          <cell r="B13" t="str">
            <v>CPOS</v>
          </cell>
          <cell r="C13" t="str">
            <v>166</v>
          </cell>
          <cell r="D13" t="str">
            <v>Cabo de cobre de 3x4 mm², isolamento 0,6/1 kV - isolação EPR 90°C</v>
          </cell>
          <cell r="E13" t="str">
            <v>m</v>
          </cell>
          <cell r="F13">
            <v>4.78</v>
          </cell>
          <cell r="G13">
            <v>5.75</v>
          </cell>
        </row>
        <row r="14">
          <cell r="A14">
            <v>462706</v>
          </cell>
          <cell r="B14" t="str">
            <v>CPOS</v>
          </cell>
          <cell r="C14" t="str">
            <v>166</v>
          </cell>
          <cell r="D14" t="str">
            <v>Tubo de cobre flexível, DN= 6,35 mm (1/4''), inclusive conexões</v>
          </cell>
          <cell r="E14" t="str">
            <v>m</v>
          </cell>
          <cell r="F14">
            <v>4.5999999999999996</v>
          </cell>
          <cell r="G14">
            <v>5.42</v>
          </cell>
        </row>
        <row r="15">
          <cell r="A15">
            <v>462708</v>
          </cell>
          <cell r="B15" t="str">
            <v>CPOS</v>
          </cell>
          <cell r="C15" t="str">
            <v>166</v>
          </cell>
          <cell r="D15" t="str">
            <v>Tubo de cobre flexível, DN= 6,35 mm (3/8''), inclusive conexões</v>
          </cell>
          <cell r="E15" t="str">
            <v>m</v>
          </cell>
          <cell r="F15">
            <v>6.98</v>
          </cell>
          <cell r="G15">
            <v>8.42</v>
          </cell>
        </row>
        <row r="16">
          <cell r="A16">
            <v>462709</v>
          </cell>
          <cell r="B16" t="str">
            <v>CPOS</v>
          </cell>
          <cell r="C16" t="str">
            <v>166</v>
          </cell>
          <cell r="D16" t="str">
            <v>Tubo de cobre flexível, DN= 6,35 mm (1/2''), inclusive conexões</v>
          </cell>
          <cell r="E16" t="str">
            <v>m</v>
          </cell>
          <cell r="F16">
            <v>6.98</v>
          </cell>
          <cell r="G16">
            <v>11.44</v>
          </cell>
        </row>
        <row r="17">
          <cell r="A17">
            <v>611405</v>
          </cell>
          <cell r="B17" t="str">
            <v>CPOS</v>
          </cell>
          <cell r="C17" t="str">
            <v>166</v>
          </cell>
          <cell r="D17" t="str">
            <v>Caixa ventiladora com ventilador centrífugo, vazão 8800 m³/h, pressão 35 mmCA - 220/380 V / 60Hz</v>
          </cell>
          <cell r="E17" t="str">
            <v>unid</v>
          </cell>
          <cell r="F17">
            <v>159.41999999999999</v>
          </cell>
          <cell r="G17">
            <v>4544.51</v>
          </cell>
        </row>
        <row r="18">
          <cell r="A18">
            <v>611406</v>
          </cell>
          <cell r="B18" t="str">
            <v>CPOS</v>
          </cell>
          <cell r="C18" t="str">
            <v>166</v>
          </cell>
          <cell r="D18" t="str">
            <v>Caixa ventiladora com ventilador centrífugo, vazão 700 m³/h, pressão 35 mmCA - 220/380 V / 60Hz</v>
          </cell>
          <cell r="E18" t="str">
            <v>unid</v>
          </cell>
          <cell r="F18">
            <v>159.41999999999999</v>
          </cell>
          <cell r="G18">
            <v>1877.05</v>
          </cell>
        </row>
        <row r="19">
          <cell r="A19">
            <v>612004</v>
          </cell>
          <cell r="B19" t="str">
            <v>CPOS</v>
          </cell>
          <cell r="C19" t="str">
            <v>166</v>
          </cell>
          <cell r="D19" t="str">
            <v>Cortina de ar com duas velocidades para vão de 1,20 m</v>
          </cell>
          <cell r="E19" t="str">
            <v>unid</v>
          </cell>
          <cell r="F19">
            <v>7.18</v>
          </cell>
          <cell r="G19">
            <v>551.72</v>
          </cell>
        </row>
        <row r="20">
          <cell r="A20">
            <v>612045</v>
          </cell>
          <cell r="B20" t="str">
            <v>CPOS</v>
          </cell>
          <cell r="C20" t="str">
            <v>166</v>
          </cell>
          <cell r="D20" t="str">
            <v>Duto em chapa de aço galvanizado</v>
          </cell>
          <cell r="E20" t="str">
            <v>kg</v>
          </cell>
          <cell r="F20">
            <v>16.010000000000002</v>
          </cell>
          <cell r="G20">
            <v>9.32</v>
          </cell>
        </row>
        <row r="21">
          <cell r="A21">
            <v>380404</v>
          </cell>
          <cell r="B21" t="str">
            <v>CPOS</v>
          </cell>
          <cell r="C21" t="str">
            <v>166</v>
          </cell>
          <cell r="D21" t="str">
            <v>Eletroduto de ferro galvanizado, médio de 3/4'' - com acessórios</v>
          </cell>
          <cell r="E21" t="str">
            <v>m</v>
          </cell>
          <cell r="F21">
            <v>15.94</v>
          </cell>
          <cell r="G21">
            <v>4.76</v>
          </cell>
        </row>
        <row r="22">
          <cell r="A22">
            <v>380406</v>
          </cell>
          <cell r="B22" t="str">
            <v>CPOS</v>
          </cell>
          <cell r="C22" t="str">
            <v>166</v>
          </cell>
          <cell r="D22" t="str">
            <v>Eletroduto de ferro galvanizado, médio de 1'' - com acessórios</v>
          </cell>
          <cell r="E22" t="str">
            <v>m</v>
          </cell>
          <cell r="F22">
            <v>18.600000000000001</v>
          </cell>
          <cell r="G22">
            <v>5.96</v>
          </cell>
        </row>
        <row r="23">
          <cell r="A23">
            <v>72434</v>
          </cell>
          <cell r="B23" t="str">
            <v>EDIF</v>
          </cell>
          <cell r="C23" t="str">
            <v>01/16</v>
          </cell>
          <cell r="D23" t="str">
            <v>Tubo de PVC 150 mm - para esgoto - série normal</v>
          </cell>
          <cell r="E23" t="str">
            <v>m</v>
          </cell>
          <cell r="F23">
            <v>0</v>
          </cell>
          <cell r="G23">
            <v>24.9</v>
          </cell>
        </row>
        <row r="24">
          <cell r="A24">
            <v>72435</v>
          </cell>
          <cell r="B24" t="str">
            <v>EDIF</v>
          </cell>
          <cell r="C24" t="str">
            <v>01/16</v>
          </cell>
          <cell r="D24" t="str">
            <v>Tubo de PVC 200 mm - para esgoto - série normal</v>
          </cell>
          <cell r="E24" t="str">
            <v>m</v>
          </cell>
          <cell r="F24">
            <v>0</v>
          </cell>
          <cell r="G24">
            <v>42.51</v>
          </cell>
        </row>
        <row r="25">
          <cell r="A25">
            <v>72405</v>
          </cell>
          <cell r="B25" t="str">
            <v>EDIF</v>
          </cell>
          <cell r="C25" t="str">
            <v>01/16</v>
          </cell>
          <cell r="D25" t="str">
            <v>Anel de borracha para tubo de PVC para saneamento - 150 mm</v>
          </cell>
          <cell r="E25" t="str">
            <v>m</v>
          </cell>
          <cell r="F25">
            <v>0</v>
          </cell>
          <cell r="G25">
            <v>6.23</v>
          </cell>
        </row>
        <row r="26">
          <cell r="A26">
            <v>72406</v>
          </cell>
          <cell r="B26" t="str">
            <v>EDIF</v>
          </cell>
          <cell r="C26" t="str">
            <v>01/16</v>
          </cell>
          <cell r="D26" t="str">
            <v>Anel de borracha para tubo de PVC para saneamento - 200 mm</v>
          </cell>
          <cell r="E26" t="str">
            <v>m</v>
          </cell>
          <cell r="F26">
            <v>0</v>
          </cell>
          <cell r="G26">
            <v>10.82</v>
          </cell>
        </row>
        <row r="27">
          <cell r="A27">
            <v>171001</v>
          </cell>
          <cell r="B27" t="str">
            <v>EDIF</v>
          </cell>
          <cell r="C27" t="str">
            <v>01/16</v>
          </cell>
          <cell r="D27" t="str">
            <v>Elevador elétrico sem casa de máquinas - 2 paradas</v>
          </cell>
          <cell r="E27" t="str">
            <v>unid</v>
          </cell>
          <cell r="F27">
            <v>17755</v>
          </cell>
          <cell r="G27">
            <v>71020</v>
          </cell>
        </row>
        <row r="28">
          <cell r="A28" t="str">
            <v>19.001.000008.SER</v>
          </cell>
          <cell r="B28" t="str">
            <v>PINI</v>
          </cell>
          <cell r="C28" t="str">
            <v>03/16</v>
          </cell>
          <cell r="D28" t="str">
            <v>Difusor direcional 4 vias, em alumínio anodizado, com registro e caixa plenum, 15" x 9"</v>
          </cell>
          <cell r="E28" t="str">
            <v>unid</v>
          </cell>
          <cell r="F28">
            <v>9.94</v>
          </cell>
          <cell r="G28">
            <v>76.58</v>
          </cell>
        </row>
        <row r="29">
          <cell r="A29" t="str">
            <v>19.001.000016.SER</v>
          </cell>
          <cell r="B29" t="str">
            <v>PINI</v>
          </cell>
          <cell r="C29" t="str">
            <v>03/16</v>
          </cell>
          <cell r="D29" t="str">
            <v>Tomada de ar externo, completa, com veneziana, filtro g1, damper e tela 400 x 400 mm</v>
          </cell>
          <cell r="E29" t="str">
            <v>unid</v>
          </cell>
          <cell r="F29">
            <v>12.43</v>
          </cell>
          <cell r="G29">
            <v>128.07999999999998</v>
          </cell>
        </row>
        <row r="30">
          <cell r="A30" t="str">
            <v>19.001.000019.SER</v>
          </cell>
          <cell r="B30" t="str">
            <v>PINI</v>
          </cell>
          <cell r="C30" t="str">
            <v>03/16</v>
          </cell>
          <cell r="D30" t="str">
            <v>Duto em chapa de aço galvanizado #24</v>
          </cell>
          <cell r="E30" t="str">
            <v>m²</v>
          </cell>
          <cell r="F30">
            <v>18.28</v>
          </cell>
          <cell r="G30">
            <v>29.48</v>
          </cell>
        </row>
        <row r="31">
          <cell r="A31" t="str">
            <v>19.001.000031.SER</v>
          </cell>
          <cell r="B31" t="str">
            <v>PINI</v>
          </cell>
          <cell r="C31" t="str">
            <v>03/16</v>
          </cell>
          <cell r="D31" t="str">
            <v>Duto em chapa de aço galvanizada #24, com isolamento térmico espessura 38 mm</v>
          </cell>
          <cell r="E31" t="str">
            <v>m²</v>
          </cell>
          <cell r="F31">
            <v>18.28</v>
          </cell>
          <cell r="G31">
            <v>91.76</v>
          </cell>
        </row>
        <row r="32">
          <cell r="A32" t="str">
            <v>19.003.000018.SER</v>
          </cell>
          <cell r="B32" t="str">
            <v>PINI</v>
          </cell>
          <cell r="C32" t="str">
            <v>03/16</v>
          </cell>
          <cell r="D32" t="str">
            <v>Tubo de cobre com isolamento térmico - Ø 1/4"</v>
          </cell>
          <cell r="E32" t="str">
            <v>m</v>
          </cell>
          <cell r="F32">
            <v>2.4900000000000002</v>
          </cell>
          <cell r="G32">
            <v>12.06</v>
          </cell>
        </row>
        <row r="33">
          <cell r="A33" t="str">
            <v>19.003.000019.SER</v>
          </cell>
          <cell r="B33" t="str">
            <v>PINI</v>
          </cell>
          <cell r="C33" t="str">
            <v>03/16</v>
          </cell>
          <cell r="D33" t="str">
            <v>Tubo de cobre com isolamento térmico Ø 3/8"</v>
          </cell>
          <cell r="E33" t="str">
            <v>m</v>
          </cell>
          <cell r="F33">
            <v>2.98</v>
          </cell>
          <cell r="G33">
            <v>16.059999999999999</v>
          </cell>
        </row>
        <row r="34">
          <cell r="A34" t="str">
            <v>19.003.000020.SER</v>
          </cell>
          <cell r="B34" t="str">
            <v>PINI</v>
          </cell>
          <cell r="C34" t="str">
            <v>03/16</v>
          </cell>
          <cell r="D34" t="str">
            <v>Tubo de cobre com isolamento térmico - Ø 1/2"</v>
          </cell>
          <cell r="E34" t="str">
            <v>m</v>
          </cell>
          <cell r="F34">
            <v>3.46</v>
          </cell>
          <cell r="G34">
            <v>18.759999999999998</v>
          </cell>
        </row>
        <row r="35">
          <cell r="A35" t="str">
            <v>19.003.000018.SER</v>
          </cell>
          <cell r="B35" t="str">
            <v>PINI</v>
          </cell>
          <cell r="C35" t="str">
            <v>03/16</v>
          </cell>
          <cell r="D35" t="str">
            <v>Tubo de cobre com isolamento térmico - Ø 1/4"</v>
          </cell>
          <cell r="E35" t="str">
            <v>m</v>
          </cell>
          <cell r="F35">
            <v>2.4900000000000002</v>
          </cell>
          <cell r="G35">
            <v>12.06</v>
          </cell>
        </row>
        <row r="36">
          <cell r="A36" t="str">
            <v>19.003.000019.SER</v>
          </cell>
          <cell r="B36" t="str">
            <v>PINI</v>
          </cell>
          <cell r="C36" t="str">
            <v>03/16</v>
          </cell>
          <cell r="D36" t="str">
            <v>Tubo de cobre com isolamento térmico Ø 3/8"</v>
          </cell>
          <cell r="E36" t="str">
            <v>m</v>
          </cell>
          <cell r="F36">
            <v>2.98</v>
          </cell>
          <cell r="G36">
            <v>16.059999999999999</v>
          </cell>
        </row>
        <row r="37">
          <cell r="A37" t="str">
            <v>19.003.000020.SER</v>
          </cell>
          <cell r="B37" t="str">
            <v>PINI</v>
          </cell>
          <cell r="C37" t="str">
            <v>03/16</v>
          </cell>
          <cell r="D37" t="str">
            <v>Tubo de cobre com isolamento térmico - Ø 1/2"</v>
          </cell>
          <cell r="E37" t="str">
            <v>m</v>
          </cell>
          <cell r="F37">
            <v>3.46</v>
          </cell>
          <cell r="G37">
            <v>18.759999999999998</v>
          </cell>
        </row>
        <row r="38">
          <cell r="A38">
            <v>2706</v>
          </cell>
          <cell r="B38" t="str">
            <v>SINAPI</v>
          </cell>
          <cell r="C38" t="str">
            <v>04/16</v>
          </cell>
          <cell r="D38" t="str">
            <v xml:space="preserve">Engenheiro </v>
          </cell>
          <cell r="E38" t="str">
            <v>h</v>
          </cell>
          <cell r="F38">
            <v>63.97</v>
          </cell>
          <cell r="G38">
            <v>0</v>
          </cell>
        </row>
        <row r="39">
          <cell r="A39">
            <v>88277</v>
          </cell>
          <cell r="B39" t="str">
            <v>SINAPI</v>
          </cell>
          <cell r="C39" t="str">
            <v>04/16</v>
          </cell>
          <cell r="D39" t="str">
            <v>Montador (tubo aço/equipamentos) com encargos complementares</v>
          </cell>
          <cell r="E39" t="str">
            <v>h</v>
          </cell>
          <cell r="F39">
            <v>18.53</v>
          </cell>
          <cell r="G39">
            <v>3.9899999999999984</v>
          </cell>
        </row>
        <row r="40">
          <cell r="A40">
            <v>88317</v>
          </cell>
          <cell r="B40" t="str">
            <v>SINAPI</v>
          </cell>
          <cell r="C40" t="str">
            <v>04/16</v>
          </cell>
          <cell r="D40" t="str">
            <v>Servente com encargos complementares</v>
          </cell>
          <cell r="E40" t="str">
            <v>h</v>
          </cell>
          <cell r="F40">
            <v>10.61</v>
          </cell>
          <cell r="G40">
            <v>3.99</v>
          </cell>
        </row>
        <row r="41">
          <cell r="A41">
            <v>88248</v>
          </cell>
          <cell r="B41" t="str">
            <v>SINAPI</v>
          </cell>
          <cell r="C41" t="str">
            <v>04/16</v>
          </cell>
          <cell r="D41" t="str">
            <v>Auxiliar de encanador ou bombeiro hidráulico com encargos complementares</v>
          </cell>
          <cell r="E41" t="str">
            <v>h</v>
          </cell>
          <cell r="F41">
            <v>12.08</v>
          </cell>
          <cell r="G41">
            <v>3.9999999999999982</v>
          </cell>
        </row>
        <row r="42">
          <cell r="A42">
            <v>88255</v>
          </cell>
          <cell r="B42" t="str">
            <v>SINAPI</v>
          </cell>
          <cell r="C42" t="str">
            <v>04/16</v>
          </cell>
          <cell r="D42" t="str">
            <v>Auxiliar técnico de engenharia com encargos complementares</v>
          </cell>
          <cell r="E42" t="str">
            <v>h</v>
          </cell>
          <cell r="F42">
            <v>20.65</v>
          </cell>
          <cell r="G42">
            <v>3.99</v>
          </cell>
        </row>
        <row r="43">
          <cell r="A43">
            <v>88266</v>
          </cell>
          <cell r="B43" t="str">
            <v>SINAPI</v>
          </cell>
          <cell r="C43" t="str">
            <v>04/16</v>
          </cell>
          <cell r="D43" t="str">
            <v>Eletrotécnico com encargos complemntares</v>
          </cell>
          <cell r="E43" t="str">
            <v>h</v>
          </cell>
          <cell r="F43">
            <v>23.12</v>
          </cell>
          <cell r="G43">
            <v>3.99</v>
          </cell>
        </row>
        <row r="44">
          <cell r="A44">
            <v>88267</v>
          </cell>
          <cell r="B44" t="str">
            <v>SINAPI</v>
          </cell>
          <cell r="C44" t="str">
            <v>04/16</v>
          </cell>
          <cell r="D44" t="str">
            <v>Encanador ou bombeiro hidráulico com encargos complementares</v>
          </cell>
          <cell r="E44" t="str">
            <v>h</v>
          </cell>
          <cell r="F44">
            <v>16.079999999999998</v>
          </cell>
          <cell r="G44">
            <v>4</v>
          </cell>
        </row>
        <row r="45">
          <cell r="A45">
            <v>88315</v>
          </cell>
          <cell r="B45" t="str">
            <v>SINAPI</v>
          </cell>
          <cell r="C45" t="str">
            <v>04/16</v>
          </cell>
          <cell r="D45" t="str">
            <v>Serralheiro com encargos complementares</v>
          </cell>
          <cell r="E45" t="str">
            <v>h</v>
          </cell>
          <cell r="F45">
            <v>12.19</v>
          </cell>
          <cell r="G45">
            <v>4.0000000000000018</v>
          </cell>
        </row>
        <row r="46">
          <cell r="A46">
            <v>88597</v>
          </cell>
          <cell r="B46" t="str">
            <v>SINAPI</v>
          </cell>
          <cell r="C46" t="str">
            <v>04/16</v>
          </cell>
          <cell r="D46" t="str">
            <v>Desenhista detalhista com encargos complementares</v>
          </cell>
          <cell r="E46" t="str">
            <v>h</v>
          </cell>
          <cell r="F46">
            <v>22.18</v>
          </cell>
          <cell r="G46">
            <v>2.56</v>
          </cell>
        </row>
        <row r="47">
          <cell r="A47"/>
          <cell r="B47"/>
          <cell r="C47"/>
          <cell r="D47"/>
          <cell r="E47"/>
          <cell r="F47"/>
          <cell r="G47"/>
        </row>
        <row r="48">
          <cell r="A48"/>
          <cell r="B48"/>
          <cell r="C48"/>
          <cell r="D48"/>
          <cell r="E48"/>
          <cell r="F48"/>
          <cell r="G48"/>
        </row>
        <row r="49">
          <cell r="A49"/>
          <cell r="B49"/>
          <cell r="C49"/>
          <cell r="D49"/>
          <cell r="E49"/>
          <cell r="F49"/>
          <cell r="G49"/>
        </row>
        <row r="50">
          <cell r="A50"/>
          <cell r="B50"/>
          <cell r="C50"/>
          <cell r="D50"/>
          <cell r="E50"/>
          <cell r="F50"/>
          <cell r="G50"/>
        </row>
        <row r="51">
          <cell r="A51"/>
          <cell r="B51"/>
          <cell r="C51"/>
          <cell r="D51"/>
          <cell r="E51"/>
          <cell r="F51"/>
          <cell r="G51"/>
        </row>
        <row r="52">
          <cell r="A52"/>
          <cell r="B52"/>
          <cell r="C52"/>
          <cell r="D52"/>
          <cell r="E52"/>
          <cell r="F52"/>
          <cell r="G52"/>
        </row>
        <row r="53">
          <cell r="A53"/>
          <cell r="B53"/>
          <cell r="C53"/>
          <cell r="D53"/>
          <cell r="E53"/>
          <cell r="F53"/>
          <cell r="G53"/>
        </row>
        <row r="54">
          <cell r="A54"/>
          <cell r="B54"/>
          <cell r="C54"/>
          <cell r="D54"/>
          <cell r="E54"/>
          <cell r="F54"/>
          <cell r="G54"/>
        </row>
        <row r="55">
          <cell r="A55"/>
          <cell r="B55"/>
          <cell r="C55"/>
          <cell r="D55"/>
          <cell r="E55"/>
          <cell r="F55"/>
          <cell r="G55"/>
        </row>
        <row r="56">
          <cell r="A56"/>
          <cell r="B56"/>
          <cell r="C56"/>
          <cell r="D56"/>
          <cell r="E56"/>
          <cell r="F56"/>
          <cell r="G56"/>
        </row>
        <row r="57">
          <cell r="A57"/>
          <cell r="B57"/>
          <cell r="C57"/>
          <cell r="D57"/>
          <cell r="E57"/>
          <cell r="F57"/>
          <cell r="G57"/>
        </row>
        <row r="58">
          <cell r="A58"/>
          <cell r="B58"/>
          <cell r="C58"/>
          <cell r="D58"/>
          <cell r="E58"/>
          <cell r="F58"/>
          <cell r="G58"/>
        </row>
        <row r="59">
          <cell r="A59"/>
          <cell r="B59"/>
          <cell r="C59"/>
          <cell r="D59"/>
          <cell r="E59"/>
          <cell r="F59"/>
          <cell r="G59"/>
        </row>
        <row r="60">
          <cell r="A60"/>
          <cell r="B60"/>
          <cell r="C60"/>
          <cell r="D60"/>
          <cell r="E60"/>
          <cell r="F60"/>
          <cell r="G60"/>
        </row>
        <row r="61">
          <cell r="A61"/>
          <cell r="B61"/>
          <cell r="C61"/>
          <cell r="D61"/>
          <cell r="E61"/>
          <cell r="F61"/>
          <cell r="G61"/>
        </row>
      </sheetData>
      <sheetData sheetId="4">
        <row r="2">
          <cell r="A2" t="str">
            <v>COMP-20.1</v>
          </cell>
          <cell r="B2" t="str">
            <v>Fornecimento e instalação de duto rígido de PVC de 150 mm de diâmetro com acoplamentos para a exaustão dos sanitários</v>
          </cell>
          <cell r="C2" t="str">
            <v>m</v>
          </cell>
          <cell r="D2">
            <v>33.94</v>
          </cell>
          <cell r="E2">
            <v>7.0399999999999991</v>
          </cell>
          <cell r="F2">
            <v>26.9</v>
          </cell>
          <cell r="G2" t="str">
            <v>04/16</v>
          </cell>
        </row>
        <row r="3">
          <cell r="A3" t="str">
            <v>COMP-20.2</v>
          </cell>
          <cell r="B3" t="str">
            <v>Fornecimento e instalação de duto rígido de PVC de 200 mm de diâmetro com acoplamentos para a exaustão dos sanitários</v>
          </cell>
          <cell r="C3" t="str">
            <v>m</v>
          </cell>
          <cell r="D3">
            <v>51.55</v>
          </cell>
          <cell r="E3">
            <v>7.0399999999999991</v>
          </cell>
          <cell r="F3">
            <v>44.51</v>
          </cell>
          <cell r="G3" t="str">
            <v>04/16</v>
          </cell>
        </row>
        <row r="4">
          <cell r="A4" t="str">
            <v>COMP-20.3</v>
          </cell>
          <cell r="B4" t="str">
            <v>Fornecimento e instalação de grelha de retorno com registro 165x225 mm para a tubulação de exaustão dos sanitários</v>
          </cell>
          <cell r="C4" t="str">
            <v>unid</v>
          </cell>
          <cell r="D4">
            <v>82.429999999999993</v>
          </cell>
          <cell r="E4">
            <v>14.579999999999998</v>
          </cell>
          <cell r="F4">
            <v>67.849999999999994</v>
          </cell>
          <cell r="G4" t="str">
            <v>04/16</v>
          </cell>
        </row>
        <row r="5">
          <cell r="A5" t="str">
            <v>COMP-20.4</v>
          </cell>
          <cell r="B5" t="str">
            <v>Fornecimento e instalação de grelha de retorno com registro 165x325 mm para a tubulação de exaustão dos sanitários</v>
          </cell>
          <cell r="C5" t="str">
            <v>unid</v>
          </cell>
          <cell r="D5">
            <v>108.49</v>
          </cell>
          <cell r="E5">
            <v>14.579999999999998</v>
          </cell>
          <cell r="F5">
            <v>93.91</v>
          </cell>
          <cell r="G5" t="str">
            <v>04/16</v>
          </cell>
        </row>
        <row r="6">
          <cell r="A6" t="str">
            <v>COMP-20.5</v>
          </cell>
          <cell r="B6" t="str">
            <v>Fornecimento e instalação de grelha de retorno com registro 325x825 mm para os dutos de exaustão da garagem</v>
          </cell>
          <cell r="C6" t="str">
            <v>unid</v>
          </cell>
          <cell r="D6">
            <v>252.96000000000004</v>
          </cell>
          <cell r="E6">
            <v>29.14</v>
          </cell>
          <cell r="F6">
            <v>223.82000000000002</v>
          </cell>
          <cell r="G6" t="str">
            <v>04/16</v>
          </cell>
        </row>
        <row r="7">
          <cell r="A7" t="str">
            <v>COMP-20.6</v>
          </cell>
          <cell r="B7" t="str">
            <v>Relatório e testes do sistema de exaustão</v>
          </cell>
          <cell r="C7" t="str">
            <v>unid</v>
          </cell>
          <cell r="D7">
            <v>1109.7900000000002</v>
          </cell>
          <cell r="E7">
            <v>983.31000000000017</v>
          </cell>
          <cell r="F7">
            <v>126.47999999999999</v>
          </cell>
          <cell r="G7" t="str">
            <v>04/16</v>
          </cell>
        </row>
        <row r="8">
          <cell r="A8"/>
          <cell r="B8"/>
          <cell r="C8"/>
          <cell r="D8"/>
          <cell r="E8"/>
          <cell r="F8"/>
          <cell r="G8"/>
        </row>
        <row r="9">
          <cell r="A9"/>
          <cell r="B9"/>
          <cell r="C9"/>
          <cell r="D9"/>
          <cell r="E9"/>
          <cell r="F9"/>
          <cell r="G9"/>
        </row>
        <row r="10">
          <cell r="A10" t="str">
            <v>COMP-21.1</v>
          </cell>
          <cell r="B10" t="str">
            <v>Instalação de splitão composto por condensador e evaporador inverter com capacidade frigorígena de 15 TR</v>
          </cell>
          <cell r="C10" t="str">
            <v>unid</v>
          </cell>
          <cell r="D10">
            <v>1398.72</v>
          </cell>
          <cell r="E10">
            <v>1398.72</v>
          </cell>
          <cell r="F10">
            <v>0</v>
          </cell>
          <cell r="G10" t="str">
            <v>04/16</v>
          </cell>
        </row>
        <row r="11">
          <cell r="A11" t="str">
            <v>COMP-21.2</v>
          </cell>
          <cell r="B11" t="str">
            <v>Instalação de conjunto split multi inverter composto por um condensador de 30000 BTU/h e três evaporadores tipo hi wall de 12000 BTU/h</v>
          </cell>
          <cell r="C11" t="str">
            <v>unid</v>
          </cell>
          <cell r="D11">
            <v>116.56</v>
          </cell>
          <cell r="E11">
            <v>116.56</v>
          </cell>
          <cell r="F11">
            <v>0</v>
          </cell>
          <cell r="G11" t="str">
            <v>04/16</v>
          </cell>
        </row>
        <row r="12">
          <cell r="A12" t="str">
            <v>COMP-21.3</v>
          </cell>
          <cell r="B12" t="str">
            <v>Instalação de conjunto split multi inverter composto por um condensador de 24000 BTU/h, um evaporador tipo hi wall de 12000 BTU/h e um evaporador tipo piso teto de 18000 BTU/h</v>
          </cell>
          <cell r="C12" t="str">
            <v>unid</v>
          </cell>
          <cell r="D12">
            <v>116.56</v>
          </cell>
          <cell r="E12">
            <v>116.56</v>
          </cell>
          <cell r="F12">
            <v>0</v>
          </cell>
          <cell r="G12" t="str">
            <v>04/16</v>
          </cell>
        </row>
        <row r="13">
          <cell r="A13" t="str">
            <v>COMP-21.4</v>
          </cell>
          <cell r="B13" t="str">
            <v>Instalação de cortina de ar 900 mm com controle remoto</v>
          </cell>
          <cell r="C13" t="str">
            <v>unid</v>
          </cell>
          <cell r="D13">
            <v>29.14</v>
          </cell>
          <cell r="E13">
            <v>29.14</v>
          </cell>
          <cell r="F13">
            <v>0</v>
          </cell>
          <cell r="G13" t="str">
            <v>04/16</v>
          </cell>
        </row>
        <row r="14">
          <cell r="A14" t="str">
            <v>COMP-21.5</v>
          </cell>
          <cell r="B14" t="str">
            <v>Fornecimento e instalação de caixa plenum de aço galvanizado chapa MSG20 com dimensões de 1500x600x800 mm</v>
          </cell>
          <cell r="C14" t="str">
            <v>unid</v>
          </cell>
          <cell r="D14">
            <v>1344.48</v>
          </cell>
          <cell r="E14">
            <v>714.56</v>
          </cell>
          <cell r="F14">
            <v>629.92000000000007</v>
          </cell>
          <cell r="G14" t="str">
            <v>04/16</v>
          </cell>
        </row>
        <row r="15">
          <cell r="A15" t="str">
            <v>COMP-21.6</v>
          </cell>
          <cell r="B15" t="str">
            <v>Fornecimento e instalação de difusor de insuflação de ar alumínio anodizado de 356x356 mm, com registro e caixa plenum</v>
          </cell>
          <cell r="C15" t="str">
            <v>unid</v>
          </cell>
          <cell r="D15">
            <v>152.56</v>
          </cell>
          <cell r="E15">
            <v>14.579999999999998</v>
          </cell>
          <cell r="F15">
            <v>137.97999999999999</v>
          </cell>
          <cell r="G15" t="str">
            <v>04/16</v>
          </cell>
        </row>
        <row r="16">
          <cell r="A16" t="str">
            <v>COMP-21.7</v>
          </cell>
          <cell r="B16" t="str">
            <v xml:space="preserve">Fornecimento e instalação de difusor de insuflação de ar alumínio anodizado de 412x412 mm, com registro e caixa plenum </v>
          </cell>
          <cell r="C16" t="str">
            <v>unid</v>
          </cell>
          <cell r="D16">
            <v>198.73000000000002</v>
          </cell>
          <cell r="E16">
            <v>14.579999999999998</v>
          </cell>
          <cell r="F16">
            <v>184.15</v>
          </cell>
          <cell r="G16" t="str">
            <v>04/16</v>
          </cell>
        </row>
        <row r="17">
          <cell r="A17" t="str">
            <v>COMP-21.8</v>
          </cell>
          <cell r="B17" t="str">
            <v>Fornecimento e instalação de duto flexível de alumínio com isolamento térmico 148 mm / 6''</v>
          </cell>
          <cell r="C17" t="str">
            <v>m</v>
          </cell>
          <cell r="D17">
            <v>24.93</v>
          </cell>
          <cell r="E17">
            <v>11.83</v>
          </cell>
          <cell r="F17">
            <v>13.100000000000001</v>
          </cell>
          <cell r="G17" t="str">
            <v>04/16</v>
          </cell>
        </row>
        <row r="18">
          <cell r="A18" t="str">
            <v>COMP-21.9</v>
          </cell>
          <cell r="B18" t="str">
            <v>Fornecimento e instalação de duto flexível de alumínio com isolamento térmico 178 mm / 7''</v>
          </cell>
          <cell r="C18" t="str">
            <v>m</v>
          </cell>
          <cell r="D18">
            <v>17.5</v>
          </cell>
          <cell r="E18">
            <v>2.91</v>
          </cell>
          <cell r="F18">
            <v>14.59</v>
          </cell>
          <cell r="G18" t="str">
            <v>04/16</v>
          </cell>
        </row>
        <row r="19">
          <cell r="A19" t="str">
            <v>COMP-21.10</v>
          </cell>
          <cell r="B19" t="str">
            <v>Fornecimento e instalação de grelha com registro de 1025x425 mm</v>
          </cell>
          <cell r="C19" t="str">
            <v>unid</v>
          </cell>
          <cell r="D19">
            <v>322.27</v>
          </cell>
          <cell r="E19">
            <v>14.579999999999998</v>
          </cell>
          <cell r="F19">
            <v>307.69</v>
          </cell>
          <cell r="G19" t="str">
            <v>04/16</v>
          </cell>
        </row>
        <row r="20">
          <cell r="A20" t="str">
            <v>COMP-21.11</v>
          </cell>
          <cell r="B20" t="str">
            <v>Fornecimento e instalação de grelha com registro de 425x165 mm</v>
          </cell>
          <cell r="C20" t="str">
            <v>unid</v>
          </cell>
          <cell r="D20">
            <v>109.28999999999999</v>
          </cell>
          <cell r="E20">
            <v>14.579999999999998</v>
          </cell>
          <cell r="F20">
            <v>94.71</v>
          </cell>
          <cell r="G20" t="str">
            <v>04/16</v>
          </cell>
        </row>
        <row r="21">
          <cell r="A21" t="str">
            <v>COMP-21.12</v>
          </cell>
          <cell r="B21" t="str">
            <v>Fornecimento e instalação de registro de aço galvanizado de 300x345 mm tipo JNB</v>
          </cell>
          <cell r="C21" t="str">
            <v>unid</v>
          </cell>
          <cell r="D21">
            <v>219.73000000000002</v>
          </cell>
          <cell r="E21">
            <v>29.14</v>
          </cell>
          <cell r="F21">
            <v>190.59000000000003</v>
          </cell>
          <cell r="G21" t="str">
            <v>04/16</v>
          </cell>
        </row>
        <row r="22">
          <cell r="A22" t="str">
            <v>COMP-21.13</v>
          </cell>
          <cell r="B22" t="str">
            <v>Fornecimento e instalação de registro de aço galvanizado de 550x510 mm tipo JNB</v>
          </cell>
          <cell r="C22" t="str">
            <v>unid</v>
          </cell>
          <cell r="D22">
            <v>324.56</v>
          </cell>
          <cell r="E22">
            <v>29.14</v>
          </cell>
          <cell r="F22">
            <v>295.42</v>
          </cell>
          <cell r="G22" t="str">
            <v>04/16</v>
          </cell>
        </row>
        <row r="23">
          <cell r="A23" t="str">
            <v>COMP-21.14</v>
          </cell>
          <cell r="B23" t="str">
            <v>Relatório e testes do sistemas de climatização</v>
          </cell>
          <cell r="C23" t="str">
            <v>unid</v>
          </cell>
          <cell r="D23">
            <v>1326.74</v>
          </cell>
          <cell r="E23">
            <v>1179.18</v>
          </cell>
          <cell r="F23">
            <v>147.56</v>
          </cell>
          <cell r="G23" t="str">
            <v>04/16</v>
          </cell>
        </row>
        <row r="24">
          <cell r="A24"/>
          <cell r="D24"/>
          <cell r="E24"/>
          <cell r="F24"/>
          <cell r="G24"/>
        </row>
        <row r="25">
          <cell r="D25"/>
          <cell r="E25"/>
          <cell r="F25"/>
          <cell r="G25"/>
        </row>
        <row r="26">
          <cell r="D26"/>
          <cell r="E26"/>
          <cell r="F26"/>
          <cell r="G26"/>
        </row>
        <row r="27">
          <cell r="D27"/>
          <cell r="E27"/>
          <cell r="F27"/>
          <cell r="G27"/>
        </row>
        <row r="28">
          <cell r="D28"/>
          <cell r="E28"/>
          <cell r="F28"/>
          <cell r="G28"/>
        </row>
        <row r="29">
          <cell r="D29"/>
          <cell r="E29"/>
          <cell r="F29"/>
          <cell r="G29"/>
        </row>
        <row r="30">
          <cell r="D30"/>
          <cell r="E30"/>
          <cell r="F30"/>
          <cell r="G30"/>
        </row>
      </sheetData>
      <sheetData sheetId="5">
        <row r="2">
          <cell r="A2" t="str">
            <v>COT-20.1</v>
          </cell>
          <cell r="B2" t="str">
            <v>Grelha com registro 165x225 mm</v>
          </cell>
          <cell r="C2" t="str">
            <v>unid</v>
          </cell>
          <cell r="D2">
            <v>63.85</v>
          </cell>
          <cell r="E2" t="str">
            <v>06/16</v>
          </cell>
        </row>
        <row r="3">
          <cell r="A3" t="str">
            <v>COT-20.2</v>
          </cell>
          <cell r="B3" t="str">
            <v>Grelha com registro 165x325 mm</v>
          </cell>
          <cell r="C3" t="str">
            <v>unid</v>
          </cell>
          <cell r="D3">
            <v>89.905000000000001</v>
          </cell>
          <cell r="E3" t="str">
            <v>06/16</v>
          </cell>
        </row>
        <row r="4">
          <cell r="A4" t="str">
            <v>COT-20.3</v>
          </cell>
          <cell r="B4" t="str">
            <v>Grelha com registro 325x825 mm</v>
          </cell>
          <cell r="C4" t="str">
            <v>unid</v>
          </cell>
          <cell r="D4">
            <v>215.84</v>
          </cell>
          <cell r="E4" t="str">
            <v>06/16</v>
          </cell>
        </row>
        <row r="5">
          <cell r="A5" t="str">
            <v>COT-21.1</v>
          </cell>
          <cell r="B5" t="str">
            <v>Splitão composto por condensador e evaporador inverter com capacidade frigorígena de 15 TR e módulo serpentina</v>
          </cell>
          <cell r="C5" t="str">
            <v>unid</v>
          </cell>
          <cell r="D5">
            <v>36222.615000000005</v>
          </cell>
          <cell r="E5" t="str">
            <v>06/16</v>
          </cell>
        </row>
        <row r="6">
          <cell r="A6" t="str">
            <v>COT-21.2</v>
          </cell>
          <cell r="B6" t="str">
            <v>Conjunto split multi inverter composto por um condensador de 30000 BTU/h e três evaporadores tipo hi wall de 12000 BTU/h</v>
          </cell>
          <cell r="C6" t="str">
            <v>unid</v>
          </cell>
          <cell r="D6">
            <v>11003</v>
          </cell>
          <cell r="E6" t="str">
            <v>06/16</v>
          </cell>
        </row>
        <row r="7">
          <cell r="A7" t="str">
            <v>COT-21.3</v>
          </cell>
          <cell r="B7" t="str">
            <v>Conjunto split multi inverter composto por um condensador de 24000 BTU/h, um evaporador tipo hi wall de 12000 BTU/h e um evaporador tipo piso teto de 18000 BTU/h</v>
          </cell>
          <cell r="C7" t="str">
            <v>unid</v>
          </cell>
          <cell r="D7">
            <v>9535</v>
          </cell>
          <cell r="E7" t="str">
            <v>06/16</v>
          </cell>
        </row>
        <row r="8">
          <cell r="A8" t="str">
            <v>COT-21.4</v>
          </cell>
          <cell r="B8" t="str">
            <v>Cortina de ar 900mm</v>
          </cell>
          <cell r="C8" t="str">
            <v>unid</v>
          </cell>
          <cell r="D8">
            <v>490.66666666666669</v>
          </cell>
          <cell r="E8" t="str">
            <v>06/16</v>
          </cell>
        </row>
        <row r="9">
          <cell r="A9" t="str">
            <v>COT-21.5</v>
          </cell>
          <cell r="B9" t="str">
            <v xml:space="preserve">Difusor de insuflação de ar alumínio anodizado de 356x356 mm, com registro e caixa plenum </v>
          </cell>
          <cell r="C9" t="str">
            <v>unid</v>
          </cell>
          <cell r="D9">
            <v>133.98333333333332</v>
          </cell>
          <cell r="E9" t="str">
            <v>06/16</v>
          </cell>
        </row>
        <row r="10">
          <cell r="A10" t="str">
            <v>COT-21.6</v>
          </cell>
          <cell r="B10" t="str">
            <v xml:space="preserve">Difusor de insuflação de ar alumínio anodizado de 412x412 mm, com registro e caixa plenum </v>
          </cell>
          <cell r="C10" t="str">
            <v>unid</v>
          </cell>
          <cell r="D10">
            <v>180.15</v>
          </cell>
          <cell r="E10" t="str">
            <v>06/16</v>
          </cell>
        </row>
        <row r="11">
          <cell r="A11" t="str">
            <v>COT-21.7</v>
          </cell>
          <cell r="B11" t="str">
            <v>Duto flexível de alumínio com isolamento térmico 148 mm / 6''</v>
          </cell>
          <cell r="C11" t="str">
            <v>m</v>
          </cell>
          <cell r="D11">
            <v>12.3</v>
          </cell>
          <cell r="E11" t="str">
            <v>06/16</v>
          </cell>
        </row>
        <row r="12">
          <cell r="A12" t="str">
            <v>COT-21.8</v>
          </cell>
          <cell r="B12" t="str">
            <v>Duto flexível de alumínio com isolamento térmico 178 mm / 7''</v>
          </cell>
          <cell r="C12" t="str">
            <v>m</v>
          </cell>
          <cell r="D12">
            <v>13.793333333333331</v>
          </cell>
          <cell r="E12" t="str">
            <v>06/16</v>
          </cell>
        </row>
        <row r="13">
          <cell r="A13" t="str">
            <v>COT-21.9</v>
          </cell>
          <cell r="B13" t="str">
            <v>Grelha com registro de 1025x425 mm</v>
          </cell>
          <cell r="C13" t="str">
            <v>unid</v>
          </cell>
          <cell r="D13">
            <v>303.68666666666667</v>
          </cell>
          <cell r="E13" t="str">
            <v>06/16</v>
          </cell>
        </row>
        <row r="14">
          <cell r="A14" t="str">
            <v>COT-21.10</v>
          </cell>
          <cell r="B14" t="str">
            <v>Grelha com registro de 425x165 mm</v>
          </cell>
          <cell r="C14" t="str">
            <v>unid</v>
          </cell>
          <cell r="D14">
            <v>90.705000000000013</v>
          </cell>
          <cell r="E14" t="str">
            <v>06/16</v>
          </cell>
        </row>
        <row r="15">
          <cell r="A15" t="str">
            <v>COT-21.11</v>
          </cell>
          <cell r="B15" t="str">
            <v>Registro de aço galvanizado de 300x345 mm tipo JNB</v>
          </cell>
          <cell r="C15" t="str">
            <v>unid</v>
          </cell>
          <cell r="D15">
            <v>182.61</v>
          </cell>
          <cell r="E15" t="str">
            <v>06/16</v>
          </cell>
        </row>
        <row r="16">
          <cell r="A16" t="str">
            <v>COT-21.12</v>
          </cell>
          <cell r="B16" t="str">
            <v>Registro de aço galvanizado de 550x510 mm tipo JNB</v>
          </cell>
          <cell r="C16" t="str">
            <v>unid</v>
          </cell>
          <cell r="D16">
            <v>287.44333333333333</v>
          </cell>
          <cell r="E16" t="str">
            <v>06/16</v>
          </cell>
        </row>
        <row r="17">
          <cell r="A17" t="str">
            <v>COT-22.1</v>
          </cell>
          <cell r="B17" t="str">
            <v>Instalação de elevador com 2 paradas e capacidade de 225 kg (3 pessoas) de uso restrito para acessibilidade</v>
          </cell>
          <cell r="C17" t="str">
            <v>unid</v>
          </cell>
          <cell r="D17">
            <v>14637.4</v>
          </cell>
          <cell r="E17" t="str">
            <v>06/16</v>
          </cell>
        </row>
        <row r="18">
          <cell r="A18" t="str">
            <v>COT-22.2</v>
          </cell>
          <cell r="B18" t="str">
            <v>Fornecimento de elevador com 2 paradas e capacidade de 225 kg (3 pessoas) de uso restrito para acessibilidade</v>
          </cell>
          <cell r="C18" t="str">
            <v>unid</v>
          </cell>
          <cell r="D18">
            <v>59404.6</v>
          </cell>
          <cell r="E18" t="str">
            <v>06/16</v>
          </cell>
        </row>
        <row r="19">
          <cell r="A19"/>
          <cell r="D19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_COMPOSICOES"/>
      <sheetName val="COMPOSICAO"/>
      <sheetName val="AUXILIAR_COMPOSICAO"/>
      <sheetName val="SINAPI"/>
      <sheetName val="CPOS"/>
      <sheetName val="EDIF"/>
      <sheetName val="PINI"/>
      <sheetName val="MAPA_COTACOES"/>
      <sheetName val="COTACOES"/>
      <sheetName val="AUXILIAR_COTACOES"/>
    </sheetNames>
    <sheetDataSet>
      <sheetData sheetId="0"/>
      <sheetData sheetId="1"/>
      <sheetData sheetId="2"/>
      <sheetData sheetId="3"/>
      <sheetData sheetId="4">
        <row r="2">
          <cell r="E2" t="str">
            <v>09/13</v>
          </cell>
          <cell r="F2" t="str">
            <v>01/14</v>
          </cell>
          <cell r="G2" t="str">
            <v>02/14</v>
          </cell>
          <cell r="H2" t="str">
            <v>03/14</v>
          </cell>
          <cell r="I2" t="str">
            <v>04/14</v>
          </cell>
          <cell r="J2" t="str">
            <v>05/14</v>
          </cell>
          <cell r="K2" t="str">
            <v>06/14</v>
          </cell>
          <cell r="L2" t="str">
            <v>07/14</v>
          </cell>
          <cell r="M2" t="str">
            <v>08/14</v>
          </cell>
          <cell r="N2" t="str">
            <v>09/14</v>
          </cell>
          <cell r="O2" t="str">
            <v>01/15</v>
          </cell>
          <cell r="P2" t="str">
            <v>04/15</v>
          </cell>
        </row>
      </sheetData>
      <sheetData sheetId="5">
        <row r="2">
          <cell r="E2" t="str">
            <v>161</v>
          </cell>
          <cell r="F2" t="str">
            <v>162</v>
          </cell>
          <cell r="G2" t="str">
            <v>163</v>
          </cell>
          <cell r="H2" t="str">
            <v>164</v>
          </cell>
        </row>
      </sheetData>
      <sheetData sheetId="6">
        <row r="2">
          <cell r="E2" t="str">
            <v>09/13</v>
          </cell>
          <cell r="F2" t="str">
            <v>01/14</v>
          </cell>
          <cell r="G2" t="str">
            <v>07/14</v>
          </cell>
          <cell r="H2" t="str">
            <v>01/15</v>
          </cell>
        </row>
      </sheetData>
      <sheetData sheetId="7">
        <row r="2">
          <cell r="E2" t="str">
            <v>10/13</v>
          </cell>
          <cell r="F2" t="str">
            <v>11/13</v>
          </cell>
          <cell r="G2" t="str">
            <v>12/13</v>
          </cell>
          <cell r="H2" t="str">
            <v>06/14</v>
          </cell>
          <cell r="I2" t="str">
            <v>08/14</v>
          </cell>
          <cell r="J2" t="str">
            <v>09/14</v>
          </cell>
          <cell r="K2" t="str">
            <v>01/15</v>
          </cell>
          <cell r="L2" t="str">
            <v>04/15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Global"/>
      <sheetName val="SintéticaSist.1 "/>
      <sheetName val="SintéticaSist.2"/>
      <sheetName val="SintéticaSist.3"/>
      <sheetName val="SintéticaSist.4"/>
      <sheetName val="ABC-GERAL"/>
      <sheetName val="ABC-Sist.1"/>
      <sheetName val="ABC-Sist.2"/>
      <sheetName val="ABC-Sist.3"/>
      <sheetName val="ABC-Sist.4"/>
      <sheetName val="BDI"/>
      <sheetName val="Cronograma"/>
      <sheetName val="ComposiçãoEncargosSociais"/>
    </sheetNames>
    <sheetDataSet>
      <sheetData sheetId="0"/>
      <sheetData sheetId="1"/>
      <sheetData sheetId="2">
        <row r="24">
          <cell r="E24" t="str">
            <v>Unidade Condensadora, Somente Frio, Sistema Mult Split VRF, Capacidade  627834,06 BTU/h Fab.: Hitachi, FSNC5B-66HP  (RAS-18FSNC5B+RAS-18FSNC5B+RAS-18FSNC5B+RAS-12FSNC5B) ou similar.</v>
          </cell>
        </row>
        <row r="25">
          <cell r="E25" t="str">
            <v>Unidade evaporadora do tipo Hi Wall, incluindo acessórios, receptor e controle, Sistema VRF, capacidade 9.560 BTU/h, 600/480/420 m3/h    Fab.: HITACHI RPK-1,0FSNSM2 ou similar.</v>
          </cell>
        </row>
        <row r="26">
          <cell r="E26" t="str">
            <v xml:space="preserve">Unidade evaporadora do tipo Hi Wall, incluindo acessórios, receptor e controle, Sistema VRF, capacidade 24.225 BTU/h, 1140/1020/840/720 m3/h    Fab.: HITACHI RPK2,5FSNM2 ou similar. </v>
          </cell>
        </row>
        <row r="27">
          <cell r="E27" t="str">
            <v xml:space="preserve">Unidade evaporadora do tipo Cassete Quatro Vias, incluindo acessórios, receptor e controle, Sistema VRF, capacidade 19.110 BTU/h, 1320/1020/840/660 m3/h    Fab.: HITACHI RCI2,0FSN3B4 ou similar. </v>
          </cell>
        </row>
        <row r="28">
          <cell r="E28" t="str">
            <v xml:space="preserve">Unidade evaporadora do tipo Cassete Quatro Vias, incluindo acessórios, receptor e controle, Sistema VRF, capacidade 24.230 BTU/h, 1620/1380/1060/840    Fab.: HITACHI RCI2,5FSN3B4 ou similar. </v>
          </cell>
        </row>
        <row r="29">
          <cell r="E29" t="str">
            <v>Unidade evaporadora do tipo Cassete Quatro Vias, Sistema VRF, incluindo acessórios, receptor e controle, Sistema VRF, capacidade 27.000 BTU/h, 1620/1380/1080/840 m3/h    Fab.: HITACHI RCI3,0FSN3B4 ou similar.</v>
          </cell>
        </row>
        <row r="30">
          <cell r="E30" t="str">
            <v xml:space="preserve">Unidade evaporadora do tipo Cassete Quatro Vias,  incluindo acessórios, receptor e controle, Sistema VRF, capacidade 38.000 BTU/h, 2220/1860/1440/1200 m3/h      Fab.: HITACHI RCI4,0FSN3B4 ou similar. </v>
          </cell>
        </row>
        <row r="37">
          <cell r="E37" t="str">
            <v xml:space="preserve">VENEZIANA AWK EM ALUMINIO EXTRUDADO, B=497xH=397mm, REF. TROX ou similar. </v>
          </cell>
        </row>
        <row r="38">
          <cell r="E38" t="str">
            <v xml:space="preserve">VENEZIANA AWK EM ALUMINIO EXTRUDADO,  B=597xH=397mm, REF. TROX ou similar. </v>
          </cell>
        </row>
        <row r="39">
          <cell r="E39" t="str">
            <v xml:space="preserve">DIFUSOR LINEAR, ADE-1-AG, H=122xL=425mm, REF. TROX ou similar. </v>
          </cell>
        </row>
        <row r="40">
          <cell r="E40" t="str">
            <v xml:space="preserve">DIFUSOR LINEAR, ADE-1-AG, H=155xL=425mm, REF. TROX ou similar. </v>
          </cell>
        </row>
        <row r="41">
          <cell r="E41" t="str">
            <v xml:space="preserve">DIFUSOR LINEAR, ADE-1-AG, H=155xL=525mm, REF. TROX ou similar. </v>
          </cell>
        </row>
        <row r="42">
          <cell r="E42" t="str">
            <v xml:space="preserve">DIFUSOR LINEAR, ADE-1-AG, H=254xL=425mm, REF. TROX ou similar. </v>
          </cell>
        </row>
        <row r="64">
          <cell r="E64" t="str">
            <v xml:space="preserve">Válvula bloqueio tipo GBC Ø3/4", para conexão soldável, Ref. Danfoss ou similar. </v>
          </cell>
        </row>
        <row r="90">
          <cell r="E90" t="str">
            <v>Instalação Ar Condicionado Piso Teto 57.000 BTU's</v>
          </cell>
        </row>
      </sheetData>
      <sheetData sheetId="3">
        <row r="25">
          <cell r="E25" t="str">
            <v>Unidade Condensadora, Somente Frio, Sistema Mult Split VRF, Capacidade  740434,7 BTU/h Fab.: Hitachi,FSNC5B-78HP   (RAS-24FSNC5B+RAS-18FSNC5B+RAS-18FSNC5B+RAS-18FSNC5B)  ou similar.</v>
          </cell>
        </row>
        <row r="27">
          <cell r="E27" t="str">
            <v>Unidade evaporadora do tipo Hi Wall, incluindo acessórios, receptor e controle, Sistema VRF, capacidade 13.648 BTU/h,840/660/540/450 m3/h    Fab.: HITACHI RPK1,5FSNM2 ou similar.</v>
          </cell>
        </row>
        <row r="32">
          <cell r="E32" t="str">
            <v>Ventilador Axial em linha (In-line), TD SILENT 1300/250 C/ CAIXA MFL 250 G4, Vazão de  - m3/h Ref: Soler &amp; Palau ou similar.</v>
          </cell>
        </row>
        <row r="38">
          <cell r="E38" t="str">
            <v xml:space="preserve">VENEZIANA AWK EM ALUMINIO EXTRUDADO,  B=797xH=397mm, REF. TROX ou similar. </v>
          </cell>
        </row>
        <row r="43">
          <cell r="E43" t="str">
            <v xml:space="preserve">DIFUSOR LINEAR, ADE-1-AG, H=254xL=525mm, REF. TROX ou similar. </v>
          </cell>
        </row>
      </sheetData>
      <sheetData sheetId="4">
        <row r="24">
          <cell r="E24" t="str">
            <v xml:space="preserve">Unidade Condensadora, Somente Frio, Sistema Mult Split VRF, Capacidade  382159,9 BTU/h Fab.: Hitachi, FSNC5B-40HP (RAS-12FSNC5B+RAS-12FSNC5B+RAS-16FSNC5B)  ou similar. </v>
          </cell>
        </row>
        <row r="34">
          <cell r="E34" t="str">
            <v xml:space="preserve">DIFUSOR LINEAR, ADE-1-AG, H=188xL=525mm, REF. TROX ou similar. </v>
          </cell>
        </row>
      </sheetData>
      <sheetData sheetId="5">
        <row r="25">
          <cell r="E25" t="str">
            <v xml:space="preserve">Unidade Condensadora, Somente Frio, Sistema Mult Split VRF, Capacidade 569827,7 BTU/h Fab.: Hitachi, FSNC5B-60HP   (RAS-18FSNC5B+RAS-18FSNC5B+RAS-12FSNC5B+RAS-12FSNC5B)  ou similar. </v>
          </cell>
        </row>
        <row r="28">
          <cell r="E28" t="str">
            <v xml:space="preserve">Unidade evaporadora do tipo Cassete Duas Vias, incluindo acessórios, receptor e controle, Sistema VRF, capacidade 13600 BTU/h, 900/780/690/600 m3/h    Fab.: HITACHI RCD1,5FSN3 ou similar. </v>
          </cell>
        </row>
        <row r="32">
          <cell r="E32" t="str">
            <v>Unidade evaporadora do tipo Cassete Quatro Vias,  incluindo acessórios, receptor e controle, Sistema VRF, capacidade 47.000 BTU/h, 2220/1980/1560/1260 m3/h      Fab.: HITACHI RCI5,0FSN3B4 ou similar</v>
          </cell>
        </row>
        <row r="33">
          <cell r="E33" t="str">
            <v xml:space="preserve">Ventilador Axial em linha (In-line), TD SILENT 500/150 C/ CAIXA MFL 150 G4, Vazão de - m3/h Ref: Soler &amp; Palau ou similar. </v>
          </cell>
        </row>
        <row r="34">
          <cell r="E34" t="str">
            <v xml:space="preserve">Ventilador Axial em linha (In-line), TD SILENT 2000/315 C/ CAIXA MFL 315 G4, Vazão de  - m3/h Ref: Soler &amp; Palau ou similar. </v>
          </cell>
        </row>
        <row r="38">
          <cell r="E38" t="str">
            <v xml:space="preserve">VENEZIANA AWK EM ALUMINIO EXTRUDADO, B=297xH=297mm, REF. TROX ou similar. </v>
          </cell>
        </row>
        <row r="40">
          <cell r="E40" t="str">
            <v xml:space="preserve">VENEZIANA AWK EM ALUMINIO EXTRUDADO,  B=1197xH=497mm, REF. TROX ou similar. </v>
          </cell>
        </row>
        <row r="43">
          <cell r="E43" t="str">
            <v xml:space="preserve">DIFUSOR LINEAR, ADE-1-AG, H=254xL=625mm, REF. TROX ou similar. </v>
          </cell>
        </row>
        <row r="44">
          <cell r="E44" t="str">
            <v xml:space="preserve">DIFUSOR LINEAR, ADE-1-AG, H=254xL=1025mm, REF. TROX ou similar. </v>
          </cell>
        </row>
        <row r="50">
          <cell r="E50" t="str">
            <v>Tubo de cobre flexível 1/4'' inclusive conexões com isolamento térmico, fornecimento e instalação</v>
          </cell>
        </row>
        <row r="51">
          <cell r="E51" t="str">
            <v>Tubo de cobre flexível 3/8'' inclusive conexões com isolamento térmico, fornecimento e instalação</v>
          </cell>
        </row>
        <row r="52">
          <cell r="E52" t="str">
            <v>Tubo de cobre flexível 1/2" inclusive conexões com isolamento térmico, fornecimento e instalação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943"/>
  <sheetViews>
    <sheetView tabSelected="1" zoomScale="70" zoomScaleNormal="70" workbookViewId="0">
      <selection activeCell="I561" sqref="I561"/>
    </sheetView>
  </sheetViews>
  <sheetFormatPr defaultRowHeight="13.15"/>
  <cols>
    <col min="2" max="2" width="63.7109375" customWidth="1"/>
    <col min="3" max="3" width="18.85546875" customWidth="1"/>
    <col min="4" max="4" width="15.7109375" customWidth="1"/>
    <col min="5" max="5" width="15" customWidth="1"/>
    <col min="6" max="6" width="13.42578125" customWidth="1"/>
    <col min="7" max="7" width="21.7109375" customWidth="1"/>
    <col min="8" max="8" width="12.28515625" customWidth="1"/>
    <col min="9" max="9" width="33.7109375" bestFit="1" customWidth="1"/>
    <col min="10" max="10" width="10.28515625" customWidth="1"/>
    <col min="12" max="12" width="67" bestFit="1" customWidth="1"/>
    <col min="13" max="13" width="7.85546875" customWidth="1"/>
    <col min="14" max="14" width="10.28515625" customWidth="1"/>
  </cols>
  <sheetData>
    <row r="5" spans="1:14">
      <c r="B5" s="26"/>
      <c r="C5" s="26"/>
      <c r="D5" s="26"/>
      <c r="E5" s="26"/>
      <c r="F5" s="27"/>
      <c r="G5" s="27"/>
      <c r="H5" s="27"/>
      <c r="I5" s="26"/>
    </row>
    <row r="7" spans="1:14">
      <c r="A7" s="33"/>
      <c r="B7" s="23" t="s">
        <v>0</v>
      </c>
      <c r="C7" s="55" t="s">
        <v>1</v>
      </c>
      <c r="D7" s="55"/>
      <c r="E7" s="55"/>
      <c r="F7" s="55"/>
      <c r="G7" s="55"/>
      <c r="H7" s="23" t="s">
        <v>2</v>
      </c>
      <c r="I7" s="23" t="s">
        <v>3</v>
      </c>
      <c r="K7" s="52" t="s">
        <v>4</v>
      </c>
      <c r="L7" s="53"/>
      <c r="M7" s="53"/>
      <c r="N7" s="54"/>
    </row>
    <row r="8" spans="1:14" ht="27" customHeight="1">
      <c r="B8" s="15" t="s">
        <v>5</v>
      </c>
      <c r="C8" s="43" t="str">
        <f>'[3]SintéticaSist.1 '!E24</f>
        <v>Unidade Condensadora, Somente Frio, Sistema Mult Split VRF, Capacidade  627834,06 BTU/h Fab.: Hitachi, FSNC5B-66HP  (RAS-18FSNC5B+RAS-18FSNC5B+RAS-18FSNC5B+RAS-12FSNC5B) ou similar.</v>
      </c>
      <c r="D8" s="44"/>
      <c r="E8" s="44"/>
      <c r="F8" s="44"/>
      <c r="G8" s="45"/>
      <c r="H8" s="29" t="s">
        <v>6</v>
      </c>
      <c r="I8" s="15" t="s">
        <v>7</v>
      </c>
      <c r="K8" s="15"/>
      <c r="L8" s="23" t="s">
        <v>8</v>
      </c>
      <c r="M8" s="15" t="s">
        <v>2</v>
      </c>
      <c r="N8" s="15" t="s">
        <v>9</v>
      </c>
    </row>
    <row r="9" spans="1:14">
      <c r="B9" s="15" t="s">
        <v>10</v>
      </c>
      <c r="C9" s="15" t="s">
        <v>11</v>
      </c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15"/>
      <c r="K9" s="15"/>
      <c r="L9" s="15" t="s">
        <v>17</v>
      </c>
      <c r="M9" s="15" t="s">
        <v>2</v>
      </c>
      <c r="N9" s="19">
        <v>154577.72</v>
      </c>
    </row>
    <row r="10" spans="1:14">
      <c r="B10" s="15"/>
      <c r="C10" s="15"/>
      <c r="D10" s="15"/>
      <c r="E10" s="29" t="s">
        <v>18</v>
      </c>
      <c r="F10" s="29" t="s">
        <v>18</v>
      </c>
      <c r="G10" s="29" t="s">
        <v>18</v>
      </c>
      <c r="H10" s="29" t="s">
        <v>18</v>
      </c>
      <c r="I10" s="15"/>
      <c r="K10" s="15"/>
      <c r="L10" s="15" t="s">
        <v>19</v>
      </c>
      <c r="M10" s="15" t="s">
        <v>2</v>
      </c>
      <c r="N10" s="19">
        <v>168813.6</v>
      </c>
    </row>
    <row r="11" spans="1:14">
      <c r="B11" s="15" t="s">
        <v>1</v>
      </c>
      <c r="C11" s="15">
        <v>1</v>
      </c>
      <c r="D11" s="15" t="s">
        <v>12</v>
      </c>
      <c r="E11" s="19">
        <f>N12</f>
        <v>168813.6</v>
      </c>
      <c r="F11" s="19">
        <f>E11*C11</f>
        <v>168813.6</v>
      </c>
      <c r="G11" s="19">
        <v>0</v>
      </c>
      <c r="H11" s="46"/>
      <c r="I11" s="15" t="s">
        <v>20</v>
      </c>
      <c r="K11" s="15"/>
      <c r="L11" s="15" t="s">
        <v>21</v>
      </c>
      <c r="M11" s="15" t="s">
        <v>2</v>
      </c>
      <c r="N11" s="19">
        <v>155106</v>
      </c>
    </row>
    <row r="12" spans="1:14">
      <c r="B12" s="15"/>
      <c r="C12" s="15"/>
      <c r="D12" s="15"/>
      <c r="E12" s="15"/>
      <c r="F12" s="15"/>
      <c r="G12" s="15"/>
      <c r="H12" s="48"/>
      <c r="I12" s="15"/>
      <c r="K12" s="15"/>
      <c r="L12" s="15" t="s">
        <v>22</v>
      </c>
      <c r="M12" s="15"/>
      <c r="N12" s="19">
        <f>N10</f>
        <v>168813.6</v>
      </c>
    </row>
    <row r="13" spans="1:14">
      <c r="B13" s="15" t="s">
        <v>23</v>
      </c>
      <c r="C13" s="15"/>
      <c r="D13" s="15"/>
      <c r="E13" s="15"/>
      <c r="F13" s="19">
        <f>SUM(F11:F12)</f>
        <v>168813.6</v>
      </c>
      <c r="G13" s="19">
        <f>SUM(G11:G12)</f>
        <v>0</v>
      </c>
      <c r="H13" s="19">
        <f>F13+G13</f>
        <v>168813.6</v>
      </c>
      <c r="I13" s="15"/>
    </row>
    <row r="16" spans="1:14">
      <c r="A16" s="33"/>
      <c r="B16" s="23" t="s">
        <v>0</v>
      </c>
      <c r="C16" s="55" t="s">
        <v>1</v>
      </c>
      <c r="D16" s="55"/>
      <c r="E16" s="55"/>
      <c r="F16" s="55"/>
      <c r="G16" s="55"/>
      <c r="H16" s="23" t="s">
        <v>2</v>
      </c>
      <c r="I16" s="23" t="s">
        <v>3</v>
      </c>
      <c r="K16" s="52" t="s">
        <v>4</v>
      </c>
      <c r="L16" s="53"/>
      <c r="M16" s="53"/>
      <c r="N16" s="54"/>
    </row>
    <row r="17" spans="2:14" ht="27" customHeight="1">
      <c r="B17" s="15" t="s">
        <v>24</v>
      </c>
      <c r="C17" s="43" t="str">
        <f>[3]SintéticaSist.2!E25</f>
        <v>Unidade Condensadora, Somente Frio, Sistema Mult Split VRF, Capacidade  740434,7 BTU/h Fab.: Hitachi,FSNC5B-78HP   (RAS-24FSNC5B+RAS-18FSNC5B+RAS-18FSNC5B+RAS-18FSNC5B)  ou similar.</v>
      </c>
      <c r="D17" s="44"/>
      <c r="E17" s="44"/>
      <c r="F17" s="44"/>
      <c r="G17" s="45"/>
      <c r="H17" s="29" t="s">
        <v>6</v>
      </c>
      <c r="I17" s="15" t="s">
        <v>7</v>
      </c>
      <c r="K17" s="15"/>
      <c r="L17" s="23" t="s">
        <v>25</v>
      </c>
      <c r="M17" s="15" t="s">
        <v>2</v>
      </c>
      <c r="N17" s="15" t="s">
        <v>9</v>
      </c>
    </row>
    <row r="18" spans="2:14">
      <c r="B18" s="15" t="s">
        <v>10</v>
      </c>
      <c r="C18" s="15" t="s">
        <v>11</v>
      </c>
      <c r="D18" s="15" t="s">
        <v>12</v>
      </c>
      <c r="E18" s="15" t="s">
        <v>13</v>
      </c>
      <c r="F18" s="15" t="s">
        <v>14</v>
      </c>
      <c r="G18" s="15" t="s">
        <v>15</v>
      </c>
      <c r="H18" s="15" t="s">
        <v>16</v>
      </c>
      <c r="I18" s="15"/>
      <c r="K18" s="15"/>
      <c r="L18" s="15" t="s">
        <v>17</v>
      </c>
      <c r="M18" s="15" t="s">
        <v>2</v>
      </c>
      <c r="N18" s="19">
        <v>160568.21</v>
      </c>
    </row>
    <row r="19" spans="2:14">
      <c r="B19" s="15"/>
      <c r="C19" s="15"/>
      <c r="D19" s="15"/>
      <c r="E19" s="29" t="s">
        <v>18</v>
      </c>
      <c r="F19" s="29" t="s">
        <v>18</v>
      </c>
      <c r="G19" s="29" t="s">
        <v>18</v>
      </c>
      <c r="H19" s="29" t="s">
        <v>18</v>
      </c>
      <c r="I19" s="15"/>
      <c r="K19" s="15"/>
      <c r="L19" s="15" t="s">
        <v>19</v>
      </c>
      <c r="M19" s="15" t="s">
        <v>2</v>
      </c>
      <c r="N19" s="19">
        <v>197940.18</v>
      </c>
    </row>
    <row r="20" spans="2:14">
      <c r="B20" s="15" t="s">
        <v>1</v>
      </c>
      <c r="C20" s="15">
        <v>1</v>
      </c>
      <c r="D20" s="15" t="s">
        <v>12</v>
      </c>
      <c r="E20" s="19">
        <f>N21</f>
        <v>197940.18</v>
      </c>
      <c r="F20" s="19">
        <f>E20*C20</f>
        <v>197940.18</v>
      </c>
      <c r="G20" s="19">
        <v>0</v>
      </c>
      <c r="H20" s="46"/>
      <c r="I20" s="15" t="s">
        <v>20</v>
      </c>
      <c r="K20" s="15"/>
      <c r="L20" s="15" t="s">
        <v>21</v>
      </c>
      <c r="M20" s="15" t="s">
        <v>2</v>
      </c>
      <c r="N20" s="19">
        <v>190336</v>
      </c>
    </row>
    <row r="21" spans="2:14">
      <c r="B21" s="15"/>
      <c r="C21" s="15"/>
      <c r="D21" s="15"/>
      <c r="E21" s="15"/>
      <c r="F21" s="15"/>
      <c r="G21" s="15"/>
      <c r="H21" s="48"/>
      <c r="I21" s="15"/>
      <c r="K21" s="15"/>
      <c r="L21" s="15" t="s">
        <v>22</v>
      </c>
      <c r="M21" s="15"/>
      <c r="N21" s="19">
        <f>N19</f>
        <v>197940.18</v>
      </c>
    </row>
    <row r="22" spans="2:14">
      <c r="B22" s="15" t="s">
        <v>23</v>
      </c>
      <c r="C22" s="15"/>
      <c r="D22" s="15"/>
      <c r="E22" s="15"/>
      <c r="F22" s="19">
        <f>SUM(F20:F21)</f>
        <v>197940.18</v>
      </c>
      <c r="G22" s="19">
        <f>SUM(G20:G21)</f>
        <v>0</v>
      </c>
      <c r="H22" s="19">
        <f>F22+G22</f>
        <v>197940.18</v>
      </c>
      <c r="I22" s="15"/>
    </row>
    <row r="24" spans="2:14">
      <c r="B24" s="23" t="s">
        <v>0</v>
      </c>
      <c r="C24" s="55" t="s">
        <v>1</v>
      </c>
      <c r="D24" s="55"/>
      <c r="E24" s="55"/>
      <c r="F24" s="55"/>
      <c r="G24" s="55"/>
      <c r="H24" s="23" t="s">
        <v>2</v>
      </c>
      <c r="I24" s="23" t="s">
        <v>3</v>
      </c>
      <c r="K24" s="52" t="s">
        <v>4</v>
      </c>
      <c r="L24" s="53"/>
      <c r="M24" s="53"/>
      <c r="N24" s="54"/>
    </row>
    <row r="25" spans="2:14" ht="29.45" customHeight="1">
      <c r="B25" s="30" t="s">
        <v>26</v>
      </c>
      <c r="C25" s="43" t="str">
        <f>[3]SintéticaSist.3!E24</f>
        <v xml:space="preserve">Unidade Condensadora, Somente Frio, Sistema Mult Split VRF, Capacidade  382159,9 BTU/h Fab.: Hitachi, FSNC5B-40HP (RAS-12FSNC5B+RAS-12FSNC5B+RAS-16FSNC5B)  ou similar. </v>
      </c>
      <c r="D25" s="44"/>
      <c r="E25" s="44"/>
      <c r="F25" s="44"/>
      <c r="G25" s="45"/>
      <c r="H25" s="31" t="s">
        <v>6</v>
      </c>
      <c r="I25" s="30" t="s">
        <v>7</v>
      </c>
      <c r="K25" s="15"/>
      <c r="L25" s="23" t="s">
        <v>27</v>
      </c>
      <c r="M25" s="15" t="s">
        <v>2</v>
      </c>
      <c r="N25" s="15" t="s">
        <v>9</v>
      </c>
    </row>
    <row r="26" spans="2:14">
      <c r="B26" s="15" t="s">
        <v>10</v>
      </c>
      <c r="C26" s="15" t="s">
        <v>11</v>
      </c>
      <c r="D26" s="15" t="s">
        <v>12</v>
      </c>
      <c r="E26" s="15" t="s">
        <v>13</v>
      </c>
      <c r="F26" s="15" t="s">
        <v>14</v>
      </c>
      <c r="G26" s="15" t="s">
        <v>15</v>
      </c>
      <c r="H26" s="15" t="s">
        <v>16</v>
      </c>
      <c r="I26" s="15"/>
      <c r="K26" s="15"/>
      <c r="L26" s="15" t="s">
        <v>17</v>
      </c>
      <c r="M26" s="15" t="s">
        <v>2</v>
      </c>
      <c r="N26" s="19">
        <v>100852.31</v>
      </c>
    </row>
    <row r="27" spans="2:14">
      <c r="B27" s="15"/>
      <c r="C27" s="15"/>
      <c r="D27" s="15"/>
      <c r="E27" s="29" t="s">
        <v>18</v>
      </c>
      <c r="F27" s="29" t="s">
        <v>18</v>
      </c>
      <c r="G27" s="29" t="s">
        <v>18</v>
      </c>
      <c r="H27" s="29" t="s">
        <v>18</v>
      </c>
      <c r="I27" s="15"/>
      <c r="K27" s="15"/>
      <c r="L27" s="15" t="s">
        <v>19</v>
      </c>
      <c r="M27" s="15" t="s">
        <v>2</v>
      </c>
      <c r="N27" s="19">
        <v>100582.57</v>
      </c>
    </row>
    <row r="28" spans="2:14">
      <c r="B28" s="15" t="s">
        <v>1</v>
      </c>
      <c r="C28" s="15">
        <v>1</v>
      </c>
      <c r="D28" s="15" t="s">
        <v>12</v>
      </c>
      <c r="E28" s="19">
        <f>F28+G28</f>
        <v>100582.57</v>
      </c>
      <c r="F28" s="19">
        <f>N29</f>
        <v>100582.57</v>
      </c>
      <c r="G28" s="19">
        <v>0</v>
      </c>
      <c r="H28" s="46"/>
      <c r="I28" s="15" t="s">
        <v>20</v>
      </c>
      <c r="K28" s="15"/>
      <c r="L28" s="15" t="s">
        <v>21</v>
      </c>
      <c r="M28" s="15" t="s">
        <v>2</v>
      </c>
      <c r="N28" s="19">
        <v>98091</v>
      </c>
    </row>
    <row r="29" spans="2:14">
      <c r="B29" s="15"/>
      <c r="C29" s="15"/>
      <c r="D29" s="15"/>
      <c r="E29" s="15"/>
      <c r="F29" s="15"/>
      <c r="G29" s="15"/>
      <c r="H29" s="48"/>
      <c r="I29" s="15"/>
      <c r="K29" s="15"/>
      <c r="L29" s="15" t="s">
        <v>22</v>
      </c>
      <c r="M29" s="15"/>
      <c r="N29" s="19">
        <f>N27</f>
        <v>100582.57</v>
      </c>
    </row>
    <row r="30" spans="2:14">
      <c r="B30" s="15" t="s">
        <v>23</v>
      </c>
      <c r="C30" s="15"/>
      <c r="D30" s="15"/>
      <c r="E30" s="15"/>
      <c r="F30" s="19">
        <f>SUM(F28:F29)</f>
        <v>100582.57</v>
      </c>
      <c r="G30" s="19">
        <f>SUM(G28:G29)</f>
        <v>0</v>
      </c>
      <c r="H30" s="19">
        <f>F30+G30</f>
        <v>100582.57</v>
      </c>
      <c r="I30" s="15"/>
    </row>
    <row r="33" spans="2:14">
      <c r="B33" s="23" t="s">
        <v>0</v>
      </c>
      <c r="C33" s="55" t="s">
        <v>1</v>
      </c>
      <c r="D33" s="55"/>
      <c r="E33" s="55"/>
      <c r="F33" s="55"/>
      <c r="G33" s="55"/>
      <c r="H33" s="23" t="s">
        <v>2</v>
      </c>
      <c r="I33" s="23" t="s">
        <v>3</v>
      </c>
      <c r="K33" s="52" t="s">
        <v>4</v>
      </c>
      <c r="L33" s="53"/>
      <c r="M33" s="53"/>
      <c r="N33" s="54"/>
    </row>
    <row r="34" spans="2:14" ht="35.450000000000003" customHeight="1">
      <c r="B34" s="30" t="s">
        <v>28</v>
      </c>
      <c r="C34" s="43" t="str">
        <f>[3]SintéticaSist.4!E25</f>
        <v xml:space="preserve">Unidade Condensadora, Somente Frio, Sistema Mult Split VRF, Capacidade 569827,7 BTU/h Fab.: Hitachi, FSNC5B-60HP   (RAS-18FSNC5B+RAS-18FSNC5B+RAS-12FSNC5B+RAS-12FSNC5B)  ou similar. </v>
      </c>
      <c r="D34" s="44"/>
      <c r="E34" s="44"/>
      <c r="F34" s="44"/>
      <c r="G34" s="45"/>
      <c r="H34" s="31" t="s">
        <v>6</v>
      </c>
      <c r="I34" s="30" t="s">
        <v>7</v>
      </c>
      <c r="K34" s="15"/>
      <c r="L34" s="23" t="s">
        <v>29</v>
      </c>
      <c r="M34" s="15" t="s">
        <v>2</v>
      </c>
      <c r="N34" s="15" t="s">
        <v>9</v>
      </c>
    </row>
    <row r="35" spans="2:14">
      <c r="B35" s="15" t="s">
        <v>10</v>
      </c>
      <c r="C35" s="15" t="s">
        <v>11</v>
      </c>
      <c r="D35" s="15" t="s">
        <v>12</v>
      </c>
      <c r="E35" s="15" t="s">
        <v>13</v>
      </c>
      <c r="F35" s="15" t="s">
        <v>14</v>
      </c>
      <c r="G35" s="15" t="s">
        <v>15</v>
      </c>
      <c r="H35" s="15" t="s">
        <v>16</v>
      </c>
      <c r="I35" s="15"/>
      <c r="K35" s="15"/>
      <c r="L35" s="15" t="s">
        <v>17</v>
      </c>
      <c r="M35" s="15" t="s">
        <v>2</v>
      </c>
      <c r="N35" s="19">
        <v>146348.64000000001</v>
      </c>
    </row>
    <row r="36" spans="2:14">
      <c r="B36" s="15"/>
      <c r="C36" s="15"/>
      <c r="D36" s="15"/>
      <c r="E36" s="29" t="s">
        <v>18</v>
      </c>
      <c r="F36" s="29" t="s">
        <v>18</v>
      </c>
      <c r="G36" s="29" t="s">
        <v>18</v>
      </c>
      <c r="H36" s="29" t="s">
        <v>18</v>
      </c>
      <c r="I36" s="15"/>
      <c r="K36" s="15"/>
      <c r="L36" s="15" t="s">
        <v>19</v>
      </c>
      <c r="M36" s="15" t="s">
        <v>2</v>
      </c>
      <c r="N36" s="19">
        <v>151377.84</v>
      </c>
    </row>
    <row r="37" spans="2:14">
      <c r="B37" s="15" t="s">
        <v>1</v>
      </c>
      <c r="C37" s="15">
        <v>1</v>
      </c>
      <c r="D37" s="15" t="s">
        <v>12</v>
      </c>
      <c r="E37" s="19">
        <f>F37+G37</f>
        <v>151377.84</v>
      </c>
      <c r="F37" s="19">
        <f>N38</f>
        <v>151377.84</v>
      </c>
      <c r="G37" s="19">
        <v>0</v>
      </c>
      <c r="H37" s="46"/>
      <c r="I37" s="15" t="s">
        <v>20</v>
      </c>
      <c r="K37" s="15"/>
      <c r="L37" s="15" t="s">
        <v>21</v>
      </c>
      <c r="M37" s="15" t="s">
        <v>2</v>
      </c>
      <c r="N37" s="19">
        <v>147752</v>
      </c>
    </row>
    <row r="38" spans="2:14">
      <c r="B38" s="15"/>
      <c r="C38" s="15"/>
      <c r="D38" s="15"/>
      <c r="E38" s="15"/>
      <c r="F38" s="15"/>
      <c r="G38" s="15"/>
      <c r="H38" s="48"/>
      <c r="I38" s="15"/>
      <c r="K38" s="15"/>
      <c r="L38" s="15" t="s">
        <v>22</v>
      </c>
      <c r="M38" s="15"/>
      <c r="N38" s="19">
        <f>N36</f>
        <v>151377.84</v>
      </c>
    </row>
    <row r="39" spans="2:14">
      <c r="B39" s="15" t="s">
        <v>23</v>
      </c>
      <c r="C39" s="15"/>
      <c r="D39" s="15"/>
      <c r="E39" s="15"/>
      <c r="F39" s="19">
        <f>SUM(F37:F38)</f>
        <v>151377.84</v>
      </c>
      <c r="G39" s="19">
        <f>SUM(G37:G38)</f>
        <v>0</v>
      </c>
      <c r="H39" s="19">
        <f>F39+G39</f>
        <v>151377.84</v>
      </c>
      <c r="I39" s="15"/>
    </row>
    <row r="42" spans="2:14">
      <c r="B42" s="23" t="s">
        <v>0</v>
      </c>
      <c r="C42" s="55" t="s">
        <v>1</v>
      </c>
      <c r="D42" s="55"/>
      <c r="E42" s="55"/>
      <c r="F42" s="55"/>
      <c r="G42" s="55"/>
      <c r="H42" s="23" t="s">
        <v>2</v>
      </c>
      <c r="I42" s="23" t="s">
        <v>3</v>
      </c>
      <c r="K42" s="52" t="s">
        <v>4</v>
      </c>
      <c r="L42" s="53"/>
      <c r="M42" s="53"/>
      <c r="N42" s="54"/>
    </row>
    <row r="43" spans="2:14" ht="27" customHeight="1">
      <c r="B43" s="30" t="s">
        <v>30</v>
      </c>
      <c r="C43" s="43" t="str">
        <f>'[3]SintéticaSist.1 '!E25</f>
        <v>Unidade evaporadora do tipo Hi Wall, incluindo acessórios, receptor e controle, Sistema VRF, capacidade 9.560 BTU/h, 600/480/420 m3/h    Fab.: HITACHI RPK-1,0FSNSM2 ou similar.</v>
      </c>
      <c r="D43" s="44"/>
      <c r="E43" s="44"/>
      <c r="F43" s="44"/>
      <c r="G43" s="45"/>
      <c r="H43" s="31" t="s">
        <v>6</v>
      </c>
      <c r="I43" s="30" t="s">
        <v>7</v>
      </c>
      <c r="K43" s="15"/>
      <c r="L43" s="23" t="s">
        <v>31</v>
      </c>
      <c r="M43" s="15" t="s">
        <v>2</v>
      </c>
      <c r="N43" s="15" t="s">
        <v>9</v>
      </c>
    </row>
    <row r="44" spans="2:14">
      <c r="B44" s="15" t="s">
        <v>10</v>
      </c>
      <c r="C44" s="15" t="s">
        <v>11</v>
      </c>
      <c r="D44" s="15" t="s">
        <v>12</v>
      </c>
      <c r="E44" s="15" t="s">
        <v>13</v>
      </c>
      <c r="F44" s="15" t="s">
        <v>14</v>
      </c>
      <c r="G44" s="15" t="s">
        <v>15</v>
      </c>
      <c r="H44" s="15" t="s">
        <v>16</v>
      </c>
      <c r="I44" s="15"/>
      <c r="K44" s="15"/>
      <c r="L44" s="15" t="s">
        <v>17</v>
      </c>
      <c r="M44" s="15" t="s">
        <v>2</v>
      </c>
      <c r="N44" s="19">
        <v>2954.57</v>
      </c>
    </row>
    <row r="45" spans="2:14">
      <c r="B45" s="15"/>
      <c r="C45" s="15"/>
      <c r="D45" s="15"/>
      <c r="E45" s="29" t="s">
        <v>18</v>
      </c>
      <c r="F45" s="29" t="s">
        <v>18</v>
      </c>
      <c r="G45" s="29" t="s">
        <v>18</v>
      </c>
      <c r="H45" s="29" t="s">
        <v>18</v>
      </c>
      <c r="I45" s="15"/>
      <c r="K45" s="15"/>
      <c r="L45" s="15" t="s">
        <v>19</v>
      </c>
      <c r="M45" s="15" t="s">
        <v>2</v>
      </c>
      <c r="N45" s="19">
        <v>1986.44</v>
      </c>
    </row>
    <row r="46" spans="2:14">
      <c r="B46" s="15" t="s">
        <v>1</v>
      </c>
      <c r="C46" s="15">
        <v>1</v>
      </c>
      <c r="D46" s="15" t="s">
        <v>12</v>
      </c>
      <c r="E46" s="19">
        <f>F46+G46</f>
        <v>1986.44</v>
      </c>
      <c r="F46" s="19">
        <f>N47</f>
        <v>1986.44</v>
      </c>
      <c r="G46" s="19">
        <v>0</v>
      </c>
      <c r="H46" s="46"/>
      <c r="I46" s="15" t="s">
        <v>20</v>
      </c>
      <c r="K46" s="15"/>
      <c r="L46" s="15" t="s">
        <v>21</v>
      </c>
      <c r="M46" s="15" t="s">
        <v>2</v>
      </c>
      <c r="N46" s="19">
        <v>1700</v>
      </c>
    </row>
    <row r="47" spans="2:14">
      <c r="B47" s="15"/>
      <c r="C47" s="15"/>
      <c r="D47" s="15"/>
      <c r="E47" s="15"/>
      <c r="F47" s="15"/>
      <c r="G47" s="15"/>
      <c r="H47" s="48"/>
      <c r="I47" s="15"/>
      <c r="K47" s="15"/>
      <c r="L47" s="15" t="s">
        <v>22</v>
      </c>
      <c r="M47" s="15"/>
      <c r="N47" s="19">
        <f>N45</f>
        <v>1986.44</v>
      </c>
    </row>
    <row r="48" spans="2:14">
      <c r="B48" s="15" t="s">
        <v>23</v>
      </c>
      <c r="C48" s="15"/>
      <c r="D48" s="15"/>
      <c r="E48" s="15"/>
      <c r="F48" s="19">
        <f>SUM(F46:F47)</f>
        <v>1986.44</v>
      </c>
      <c r="G48" s="19">
        <f>SUM(G46:G47)</f>
        <v>0</v>
      </c>
      <c r="H48" s="19">
        <f>F48+G48</f>
        <v>1986.44</v>
      </c>
      <c r="I48" s="15"/>
    </row>
    <row r="51" spans="2:14">
      <c r="B51" s="23" t="s">
        <v>0</v>
      </c>
      <c r="C51" s="55" t="s">
        <v>1</v>
      </c>
      <c r="D51" s="55"/>
      <c r="E51" s="55"/>
      <c r="F51" s="55"/>
      <c r="G51" s="55"/>
      <c r="H51" s="23" t="s">
        <v>2</v>
      </c>
      <c r="I51" s="23" t="s">
        <v>3</v>
      </c>
      <c r="K51" s="52" t="s">
        <v>4</v>
      </c>
      <c r="L51" s="53"/>
      <c r="M51" s="53"/>
      <c r="N51" s="54"/>
    </row>
    <row r="52" spans="2:14" ht="27" customHeight="1">
      <c r="B52" s="30" t="s">
        <v>32</v>
      </c>
      <c r="C52" s="43" t="str">
        <f>[3]SintéticaSist.2!E27</f>
        <v>Unidade evaporadora do tipo Hi Wall, incluindo acessórios, receptor e controle, Sistema VRF, capacidade 13.648 BTU/h,840/660/540/450 m3/h    Fab.: HITACHI RPK1,5FSNM2 ou similar.</v>
      </c>
      <c r="D52" s="44"/>
      <c r="E52" s="44"/>
      <c r="F52" s="44"/>
      <c r="G52" s="45"/>
      <c r="H52" s="31" t="s">
        <v>6</v>
      </c>
      <c r="I52" s="30" t="s">
        <v>7</v>
      </c>
      <c r="K52" s="15"/>
      <c r="L52" s="23" t="s">
        <v>33</v>
      </c>
      <c r="M52" s="15" t="s">
        <v>2</v>
      </c>
      <c r="N52" s="15" t="s">
        <v>9</v>
      </c>
    </row>
    <row r="53" spans="2:14">
      <c r="B53" s="15" t="s">
        <v>10</v>
      </c>
      <c r="C53" s="15" t="s">
        <v>11</v>
      </c>
      <c r="D53" s="15" t="s">
        <v>12</v>
      </c>
      <c r="E53" s="15" t="s">
        <v>13</v>
      </c>
      <c r="F53" s="15" t="s">
        <v>14</v>
      </c>
      <c r="G53" s="15" t="s">
        <v>15</v>
      </c>
      <c r="H53" s="15" t="s">
        <v>16</v>
      </c>
      <c r="I53" s="15"/>
      <c r="K53" s="15"/>
      <c r="L53" s="15" t="s">
        <v>17</v>
      </c>
      <c r="M53" s="15" t="s">
        <v>2</v>
      </c>
      <c r="N53" s="19">
        <v>3157.46</v>
      </c>
    </row>
    <row r="54" spans="2:14">
      <c r="B54" s="15"/>
      <c r="C54" s="15"/>
      <c r="D54" s="15"/>
      <c r="E54" s="29" t="s">
        <v>18</v>
      </c>
      <c r="F54" s="29" t="s">
        <v>18</v>
      </c>
      <c r="G54" s="29" t="s">
        <v>18</v>
      </c>
      <c r="H54" s="29" t="s">
        <v>18</v>
      </c>
      <c r="I54" s="15"/>
      <c r="K54" s="15"/>
      <c r="L54" s="15" t="s">
        <v>19</v>
      </c>
      <c r="M54" s="15" t="s">
        <v>2</v>
      </c>
      <c r="N54" s="19">
        <v>2864.79</v>
      </c>
    </row>
    <row r="55" spans="2:14">
      <c r="B55" s="15" t="s">
        <v>1</v>
      </c>
      <c r="C55" s="15">
        <v>1</v>
      </c>
      <c r="D55" s="15" t="s">
        <v>12</v>
      </c>
      <c r="E55" s="19">
        <f>F55+G55</f>
        <v>2864.79</v>
      </c>
      <c r="F55" s="19">
        <f>N56</f>
        <v>2864.79</v>
      </c>
      <c r="G55" s="19">
        <v>0</v>
      </c>
      <c r="H55" s="46"/>
      <c r="I55" s="15" t="s">
        <v>20</v>
      </c>
      <c r="K55" s="15"/>
      <c r="L55" s="15" t="s">
        <v>21</v>
      </c>
      <c r="M55" s="15" t="s">
        <v>2</v>
      </c>
      <c r="N55" s="19">
        <v>2039</v>
      </c>
    </row>
    <row r="56" spans="2:14">
      <c r="B56" s="15"/>
      <c r="C56" s="15"/>
      <c r="D56" s="15"/>
      <c r="E56" s="15"/>
      <c r="F56" s="15"/>
      <c r="G56" s="15"/>
      <c r="H56" s="48"/>
      <c r="I56" s="15"/>
      <c r="K56" s="15"/>
      <c r="L56" s="15" t="s">
        <v>22</v>
      </c>
      <c r="M56" s="15"/>
      <c r="N56" s="19">
        <f>N54</f>
        <v>2864.79</v>
      </c>
    </row>
    <row r="57" spans="2:14">
      <c r="B57" s="15" t="s">
        <v>23</v>
      </c>
      <c r="C57" s="15"/>
      <c r="D57" s="15"/>
      <c r="E57" s="15"/>
      <c r="F57" s="19">
        <f>SUM(F55:F56)</f>
        <v>2864.79</v>
      </c>
      <c r="G57" s="19">
        <f>SUM(G55:G56)</f>
        <v>0</v>
      </c>
      <c r="H57" s="19">
        <f>F57+G57</f>
        <v>2864.79</v>
      </c>
      <c r="I57" s="15"/>
    </row>
    <row r="60" spans="2:14">
      <c r="B60" s="23" t="s">
        <v>0</v>
      </c>
      <c r="C60" s="55" t="s">
        <v>1</v>
      </c>
      <c r="D60" s="55"/>
      <c r="E60" s="55"/>
      <c r="F60" s="55"/>
      <c r="G60" s="55"/>
      <c r="H60" s="23" t="s">
        <v>2</v>
      </c>
      <c r="I60" s="23" t="s">
        <v>3</v>
      </c>
      <c r="K60" s="52" t="s">
        <v>4</v>
      </c>
      <c r="L60" s="53"/>
      <c r="M60" s="53"/>
      <c r="N60" s="54"/>
    </row>
    <row r="61" spans="2:14" ht="27" customHeight="1">
      <c r="B61" s="30" t="s">
        <v>34</v>
      </c>
      <c r="C61" s="43" t="str">
        <f>'[3]SintéticaSist.1 '!E26</f>
        <v xml:space="preserve">Unidade evaporadora do tipo Hi Wall, incluindo acessórios, receptor e controle, Sistema VRF, capacidade 24.225 BTU/h, 1140/1020/840/720 m3/h    Fab.: HITACHI RPK2,5FSNM2 ou similar. </v>
      </c>
      <c r="D61" s="44"/>
      <c r="E61" s="44"/>
      <c r="F61" s="44"/>
      <c r="G61" s="45"/>
      <c r="H61" s="31" t="s">
        <v>6</v>
      </c>
      <c r="I61" s="30" t="s">
        <v>7</v>
      </c>
      <c r="K61" s="15"/>
      <c r="L61" s="23" t="s">
        <v>35</v>
      </c>
      <c r="M61" s="15" t="s">
        <v>2</v>
      </c>
      <c r="N61" s="15" t="s">
        <v>9</v>
      </c>
    </row>
    <row r="62" spans="2:14">
      <c r="B62" s="15" t="s">
        <v>10</v>
      </c>
      <c r="C62" s="15" t="s">
        <v>11</v>
      </c>
      <c r="D62" s="15" t="s">
        <v>12</v>
      </c>
      <c r="E62" s="15" t="s">
        <v>13</v>
      </c>
      <c r="F62" s="15" t="s">
        <v>14</v>
      </c>
      <c r="G62" s="15" t="s">
        <v>15</v>
      </c>
      <c r="H62" s="15" t="s">
        <v>16</v>
      </c>
      <c r="I62" s="15"/>
      <c r="K62" s="15"/>
      <c r="L62" s="15" t="s">
        <v>17</v>
      </c>
      <c r="M62" s="15" t="s">
        <v>2</v>
      </c>
      <c r="N62" s="19">
        <v>4230.7299999999996</v>
      </c>
    </row>
    <row r="63" spans="2:14">
      <c r="B63" s="15"/>
      <c r="C63" s="15"/>
      <c r="D63" s="15"/>
      <c r="E63" s="29" t="s">
        <v>18</v>
      </c>
      <c r="F63" s="29" t="s">
        <v>18</v>
      </c>
      <c r="G63" s="29" t="s">
        <v>18</v>
      </c>
      <c r="H63" s="29" t="s">
        <v>18</v>
      </c>
      <c r="I63" s="15"/>
      <c r="K63" s="15"/>
      <c r="L63" s="15" t="s">
        <v>19</v>
      </c>
      <c r="M63" s="15" t="s">
        <v>2</v>
      </c>
      <c r="N63" s="19">
        <v>2400.7399999999998</v>
      </c>
    </row>
    <row r="64" spans="2:14">
      <c r="B64" s="15" t="s">
        <v>1</v>
      </c>
      <c r="C64" s="15">
        <v>1</v>
      </c>
      <c r="D64" s="15" t="s">
        <v>12</v>
      </c>
      <c r="E64" s="19">
        <f>F64+G64</f>
        <v>2400.7399999999998</v>
      </c>
      <c r="F64" s="19">
        <f>N65</f>
        <v>2400.7399999999998</v>
      </c>
      <c r="G64" s="19">
        <v>0</v>
      </c>
      <c r="H64" s="46"/>
      <c r="I64" s="15" t="s">
        <v>20</v>
      </c>
      <c r="K64" s="15"/>
      <c r="L64" s="15" t="s">
        <v>21</v>
      </c>
      <c r="M64" s="15" t="s">
        <v>2</v>
      </c>
      <c r="N64" s="19">
        <v>2303</v>
      </c>
    </row>
    <row r="65" spans="2:14">
      <c r="B65" s="15"/>
      <c r="C65" s="15"/>
      <c r="D65" s="15"/>
      <c r="E65" s="15"/>
      <c r="F65" s="15"/>
      <c r="G65" s="15"/>
      <c r="H65" s="48"/>
      <c r="I65" s="15"/>
      <c r="K65" s="15"/>
      <c r="L65" s="15" t="s">
        <v>22</v>
      </c>
      <c r="M65" s="15"/>
      <c r="N65" s="19">
        <f>N63</f>
        <v>2400.7399999999998</v>
      </c>
    </row>
    <row r="66" spans="2:14">
      <c r="B66" s="15" t="s">
        <v>23</v>
      </c>
      <c r="C66" s="15"/>
      <c r="D66" s="15"/>
      <c r="E66" s="15"/>
      <c r="F66" s="19">
        <f>SUM(F64:F65)</f>
        <v>2400.7399999999998</v>
      </c>
      <c r="G66" s="19">
        <f>SUM(G64:G65)</f>
        <v>0</v>
      </c>
      <c r="H66" s="19">
        <f>F66+G66</f>
        <v>2400.7399999999998</v>
      </c>
      <c r="I66" s="15"/>
    </row>
    <row r="69" spans="2:14">
      <c r="B69" s="23" t="s">
        <v>0</v>
      </c>
      <c r="C69" s="55" t="s">
        <v>1</v>
      </c>
      <c r="D69" s="55"/>
      <c r="E69" s="55"/>
      <c r="F69" s="55"/>
      <c r="G69" s="55"/>
      <c r="H69" s="23" t="s">
        <v>2</v>
      </c>
      <c r="I69" s="23" t="s">
        <v>3</v>
      </c>
      <c r="K69" s="52" t="s">
        <v>4</v>
      </c>
      <c r="L69" s="53"/>
      <c r="M69" s="53"/>
      <c r="N69" s="54"/>
    </row>
    <row r="70" spans="2:14" ht="27" customHeight="1">
      <c r="B70" s="30" t="s">
        <v>36</v>
      </c>
      <c r="C70" s="43" t="str">
        <f>[3]SintéticaSist.4!E28</f>
        <v xml:space="preserve">Unidade evaporadora do tipo Cassete Duas Vias, incluindo acessórios, receptor e controle, Sistema VRF, capacidade 13600 BTU/h, 900/780/690/600 m3/h    Fab.: HITACHI RCD1,5FSN3 ou similar. </v>
      </c>
      <c r="D70" s="44"/>
      <c r="E70" s="44"/>
      <c r="F70" s="44"/>
      <c r="G70" s="45"/>
      <c r="H70" s="31" t="s">
        <v>6</v>
      </c>
      <c r="I70" s="30" t="s">
        <v>7</v>
      </c>
      <c r="K70" s="15"/>
      <c r="L70" s="23" t="s">
        <v>37</v>
      </c>
      <c r="M70" s="15" t="s">
        <v>2</v>
      </c>
      <c r="N70" s="15" t="s">
        <v>9</v>
      </c>
    </row>
    <row r="71" spans="2:14">
      <c r="B71" s="15" t="s">
        <v>10</v>
      </c>
      <c r="C71" s="15" t="s">
        <v>11</v>
      </c>
      <c r="D71" s="15" t="s">
        <v>12</v>
      </c>
      <c r="E71" s="15" t="s">
        <v>13</v>
      </c>
      <c r="F71" s="15" t="s">
        <v>14</v>
      </c>
      <c r="G71" s="15" t="s">
        <v>15</v>
      </c>
      <c r="H71" s="15" t="s">
        <v>16</v>
      </c>
      <c r="I71" s="15"/>
      <c r="K71" s="15"/>
      <c r="L71" s="15" t="s">
        <v>17</v>
      </c>
      <c r="M71" s="15" t="s">
        <v>2</v>
      </c>
      <c r="N71" s="19">
        <v>11009.98</v>
      </c>
    </row>
    <row r="72" spans="2:14">
      <c r="B72" s="15"/>
      <c r="C72" s="15"/>
      <c r="D72" s="15"/>
      <c r="E72" s="29" t="s">
        <v>18</v>
      </c>
      <c r="F72" s="29" t="s">
        <v>18</v>
      </c>
      <c r="G72" s="29" t="s">
        <v>18</v>
      </c>
      <c r="H72" s="29" t="s">
        <v>18</v>
      </c>
      <c r="I72" s="15"/>
      <c r="K72" s="15"/>
      <c r="L72" s="15" t="s">
        <v>19</v>
      </c>
      <c r="M72" s="15" t="s">
        <v>2</v>
      </c>
      <c r="N72" s="19">
        <v>4575.7700000000004</v>
      </c>
    </row>
    <row r="73" spans="2:14">
      <c r="B73" s="15" t="s">
        <v>1</v>
      </c>
      <c r="C73" s="15">
        <v>1</v>
      </c>
      <c r="D73" s="15" t="s">
        <v>12</v>
      </c>
      <c r="E73" s="19">
        <f>F73+G73</f>
        <v>4575.7700000000004</v>
      </c>
      <c r="F73" s="19">
        <f>N74</f>
        <v>4575.7700000000004</v>
      </c>
      <c r="G73" s="19">
        <v>0</v>
      </c>
      <c r="H73" s="46"/>
      <c r="I73" s="15" t="s">
        <v>20</v>
      </c>
      <c r="K73" s="15"/>
      <c r="L73" s="15" t="s">
        <v>21</v>
      </c>
      <c r="M73" s="15" t="s">
        <v>2</v>
      </c>
      <c r="N73" s="19">
        <v>7079</v>
      </c>
    </row>
    <row r="74" spans="2:14">
      <c r="B74" s="15"/>
      <c r="C74" s="15"/>
      <c r="D74" s="15"/>
      <c r="E74" s="15"/>
      <c r="F74" s="15"/>
      <c r="G74" s="15"/>
      <c r="H74" s="48"/>
      <c r="I74" s="15"/>
      <c r="K74" s="15"/>
      <c r="L74" s="15" t="s">
        <v>22</v>
      </c>
      <c r="M74" s="15"/>
      <c r="N74" s="19">
        <f>N72</f>
        <v>4575.7700000000004</v>
      </c>
    </row>
    <row r="75" spans="2:14">
      <c r="B75" s="15" t="s">
        <v>23</v>
      </c>
      <c r="C75" s="15"/>
      <c r="D75" s="15"/>
      <c r="E75" s="15"/>
      <c r="F75" s="19">
        <f>SUM(F73:F74)</f>
        <v>4575.7700000000004</v>
      </c>
      <c r="G75" s="19">
        <f>SUM(G73:G74)</f>
        <v>0</v>
      </c>
      <c r="H75" s="19">
        <f>F75+G75</f>
        <v>4575.7700000000004</v>
      </c>
      <c r="I75" s="15"/>
    </row>
    <row r="76" spans="2:14">
      <c r="B76" s="26"/>
      <c r="C76" s="26"/>
      <c r="D76" s="26"/>
      <c r="E76" s="26"/>
      <c r="F76" s="27"/>
      <c r="G76" s="27"/>
      <c r="H76" s="27"/>
      <c r="I76" s="26"/>
    </row>
    <row r="78" spans="2:14">
      <c r="B78" s="23" t="s">
        <v>0</v>
      </c>
      <c r="C78" s="55" t="s">
        <v>1</v>
      </c>
      <c r="D78" s="55"/>
      <c r="E78" s="55"/>
      <c r="F78" s="55"/>
      <c r="G78" s="55"/>
      <c r="H78" s="23" t="s">
        <v>2</v>
      </c>
      <c r="I78" s="23" t="s">
        <v>3</v>
      </c>
      <c r="K78" s="52" t="s">
        <v>4</v>
      </c>
      <c r="L78" s="53"/>
      <c r="M78" s="53"/>
      <c r="N78" s="54"/>
    </row>
    <row r="79" spans="2:14" ht="27" customHeight="1">
      <c r="B79" s="30" t="s">
        <v>38</v>
      </c>
      <c r="C79" s="43" t="str">
        <f>'[3]SintéticaSist.1 '!E27</f>
        <v xml:space="preserve">Unidade evaporadora do tipo Cassete Quatro Vias, incluindo acessórios, receptor e controle, Sistema VRF, capacidade 19.110 BTU/h, 1320/1020/840/660 m3/h    Fab.: HITACHI RCI2,0FSN3B4 ou similar. </v>
      </c>
      <c r="D79" s="44"/>
      <c r="E79" s="44"/>
      <c r="F79" s="44"/>
      <c r="G79" s="45"/>
      <c r="H79" s="31" t="s">
        <v>6</v>
      </c>
      <c r="I79" s="30" t="s">
        <v>7</v>
      </c>
      <c r="K79" s="15"/>
      <c r="L79" s="23" t="s">
        <v>39</v>
      </c>
      <c r="M79" s="15" t="s">
        <v>2</v>
      </c>
      <c r="N79" s="15" t="s">
        <v>9</v>
      </c>
    </row>
    <row r="80" spans="2:14">
      <c r="B80" s="15" t="s">
        <v>10</v>
      </c>
      <c r="C80" s="15" t="s">
        <v>11</v>
      </c>
      <c r="D80" s="15" t="s">
        <v>12</v>
      </c>
      <c r="E80" s="15" t="s">
        <v>13</v>
      </c>
      <c r="F80" s="15" t="s">
        <v>14</v>
      </c>
      <c r="G80" s="15" t="s">
        <v>15</v>
      </c>
      <c r="H80" s="15" t="s">
        <v>16</v>
      </c>
      <c r="I80" s="15"/>
      <c r="K80" s="15"/>
      <c r="L80" s="15" t="s">
        <v>17</v>
      </c>
      <c r="M80" s="15" t="s">
        <v>2</v>
      </c>
      <c r="N80" s="19">
        <v>4836.6099999999997</v>
      </c>
    </row>
    <row r="81" spans="2:14">
      <c r="B81" s="15"/>
      <c r="C81" s="15"/>
      <c r="D81" s="15"/>
      <c r="E81" s="29" t="s">
        <v>18</v>
      </c>
      <c r="F81" s="29" t="s">
        <v>18</v>
      </c>
      <c r="G81" s="29" t="s">
        <v>18</v>
      </c>
      <c r="H81" s="29" t="s">
        <v>18</v>
      </c>
      <c r="I81" s="15"/>
      <c r="K81" s="15"/>
      <c r="L81" s="15" t="s">
        <v>19</v>
      </c>
      <c r="M81" s="15" t="s">
        <v>2</v>
      </c>
      <c r="N81" s="19">
        <v>4534.38</v>
      </c>
    </row>
    <row r="82" spans="2:14">
      <c r="B82" s="15" t="s">
        <v>1</v>
      </c>
      <c r="C82" s="15">
        <v>1</v>
      </c>
      <c r="D82" s="15" t="s">
        <v>12</v>
      </c>
      <c r="E82" s="19">
        <f>F82+G82</f>
        <v>4534.38</v>
      </c>
      <c r="F82" s="19">
        <f>N83</f>
        <v>4534.38</v>
      </c>
      <c r="G82" s="19">
        <v>0</v>
      </c>
      <c r="H82" s="46"/>
      <c r="I82" s="15" t="s">
        <v>20</v>
      </c>
      <c r="K82" s="15"/>
      <c r="L82" s="15" t="s">
        <v>21</v>
      </c>
      <c r="M82" s="15" t="s">
        <v>2</v>
      </c>
      <c r="N82" s="19">
        <v>5064</v>
      </c>
    </row>
    <row r="83" spans="2:14">
      <c r="B83" s="15"/>
      <c r="C83" s="15"/>
      <c r="D83" s="15"/>
      <c r="E83" s="15"/>
      <c r="F83" s="15"/>
      <c r="G83" s="15"/>
      <c r="H83" s="48"/>
      <c r="I83" s="15"/>
      <c r="K83" s="15"/>
      <c r="L83" s="15" t="s">
        <v>22</v>
      </c>
      <c r="M83" s="15"/>
      <c r="N83" s="19">
        <f>N81</f>
        <v>4534.38</v>
      </c>
    </row>
    <row r="84" spans="2:14">
      <c r="B84" s="15" t="s">
        <v>23</v>
      </c>
      <c r="C84" s="15"/>
      <c r="D84" s="15"/>
      <c r="E84" s="15"/>
      <c r="F84" s="19">
        <f>SUM(F82:F83)</f>
        <v>4534.38</v>
      </c>
      <c r="G84" s="19">
        <f>SUM(G82:G83)</f>
        <v>0</v>
      </c>
      <c r="H84" s="19">
        <f>F84+G84</f>
        <v>4534.38</v>
      </c>
      <c r="I84" s="15"/>
    </row>
    <row r="85" spans="2:14">
      <c r="B85" s="26"/>
      <c r="C85" s="26"/>
      <c r="D85" s="26"/>
      <c r="E85" s="26"/>
      <c r="F85" s="27"/>
      <c r="G85" s="27"/>
      <c r="H85" s="27"/>
      <c r="I85" s="26"/>
    </row>
    <row r="87" spans="2:14">
      <c r="B87" s="23" t="s">
        <v>0</v>
      </c>
      <c r="C87" s="55" t="s">
        <v>1</v>
      </c>
      <c r="D87" s="55"/>
      <c r="E87" s="55"/>
      <c r="F87" s="55"/>
      <c r="G87" s="55"/>
      <c r="H87" s="23" t="s">
        <v>2</v>
      </c>
      <c r="I87" s="23" t="s">
        <v>3</v>
      </c>
      <c r="K87" s="52" t="s">
        <v>4</v>
      </c>
      <c r="L87" s="53"/>
      <c r="M87" s="53"/>
      <c r="N87" s="54"/>
    </row>
    <row r="88" spans="2:14" ht="27" customHeight="1">
      <c r="B88" s="30" t="s">
        <v>40</v>
      </c>
      <c r="C88" s="43" t="str">
        <f>'[3]SintéticaSist.1 '!E28</f>
        <v xml:space="preserve">Unidade evaporadora do tipo Cassete Quatro Vias, incluindo acessórios, receptor e controle, Sistema VRF, capacidade 24.230 BTU/h, 1620/1380/1060/840    Fab.: HITACHI RCI2,5FSN3B4 ou similar. </v>
      </c>
      <c r="D88" s="44"/>
      <c r="E88" s="44"/>
      <c r="F88" s="44"/>
      <c r="G88" s="45"/>
      <c r="H88" s="31" t="s">
        <v>6</v>
      </c>
      <c r="I88" s="30" t="s">
        <v>7</v>
      </c>
      <c r="K88" s="15"/>
      <c r="L88" s="23" t="s">
        <v>41</v>
      </c>
      <c r="M88" s="15" t="s">
        <v>2</v>
      </c>
      <c r="N88" s="15" t="s">
        <v>9</v>
      </c>
    </row>
    <row r="89" spans="2:14">
      <c r="B89" s="15" t="s">
        <v>10</v>
      </c>
      <c r="C89" s="15" t="s">
        <v>11</v>
      </c>
      <c r="D89" s="15" t="s">
        <v>12</v>
      </c>
      <c r="E89" s="15" t="s">
        <v>13</v>
      </c>
      <c r="F89" s="15" t="s">
        <v>14</v>
      </c>
      <c r="G89" s="15" t="s">
        <v>15</v>
      </c>
      <c r="H89" s="15" t="s">
        <v>16</v>
      </c>
      <c r="I89" s="15"/>
      <c r="K89" s="15"/>
      <c r="L89" s="15" t="s">
        <v>17</v>
      </c>
      <c r="M89" s="15" t="s">
        <v>2</v>
      </c>
      <c r="N89" s="19">
        <v>5124.03</v>
      </c>
    </row>
    <row r="90" spans="2:14">
      <c r="B90" s="15"/>
      <c r="C90" s="15"/>
      <c r="D90" s="15"/>
      <c r="E90" s="29" t="s">
        <v>18</v>
      </c>
      <c r="F90" s="29" t="s">
        <v>18</v>
      </c>
      <c r="G90" s="29" t="s">
        <v>18</v>
      </c>
      <c r="H90" s="29" t="s">
        <v>18</v>
      </c>
      <c r="I90" s="15"/>
      <c r="K90" s="15"/>
      <c r="L90" s="15" t="s">
        <v>19</v>
      </c>
      <c r="M90" s="15" t="s">
        <v>2</v>
      </c>
      <c r="N90" s="19">
        <v>5737.9</v>
      </c>
    </row>
    <row r="91" spans="2:14">
      <c r="B91" s="15" t="s">
        <v>1</v>
      </c>
      <c r="C91" s="15">
        <v>1</v>
      </c>
      <c r="D91" s="15" t="s">
        <v>12</v>
      </c>
      <c r="E91" s="19">
        <f>F91+G91</f>
        <v>5737.9</v>
      </c>
      <c r="F91" s="19">
        <f>N92</f>
        <v>5737.9</v>
      </c>
      <c r="G91" s="19">
        <v>0</v>
      </c>
      <c r="H91" s="46"/>
      <c r="I91" s="15" t="s">
        <v>20</v>
      </c>
      <c r="K91" s="15"/>
      <c r="L91" s="15" t="s">
        <v>21</v>
      </c>
      <c r="M91" s="15" t="s">
        <v>2</v>
      </c>
      <c r="N91" s="19">
        <v>5550</v>
      </c>
    </row>
    <row r="92" spans="2:14">
      <c r="B92" s="15"/>
      <c r="C92" s="15"/>
      <c r="D92" s="15"/>
      <c r="E92" s="15"/>
      <c r="F92" s="15"/>
      <c r="G92" s="15"/>
      <c r="H92" s="48"/>
      <c r="I92" s="15"/>
      <c r="K92" s="15"/>
      <c r="L92" s="15" t="s">
        <v>22</v>
      </c>
      <c r="M92" s="15"/>
      <c r="N92" s="19">
        <f>N90</f>
        <v>5737.9</v>
      </c>
    </row>
    <row r="93" spans="2:14">
      <c r="B93" s="15" t="s">
        <v>23</v>
      </c>
      <c r="C93" s="15"/>
      <c r="D93" s="15"/>
      <c r="E93" s="15"/>
      <c r="F93" s="19">
        <f>SUM(F91:F92)</f>
        <v>5737.9</v>
      </c>
      <c r="G93" s="19">
        <f>SUM(G91:G92)</f>
        <v>0</v>
      </c>
      <c r="H93" s="19">
        <f>F93+G93</f>
        <v>5737.9</v>
      </c>
      <c r="I93" s="15"/>
    </row>
    <row r="96" spans="2:14">
      <c r="B96" s="23" t="s">
        <v>0</v>
      </c>
      <c r="C96" s="55" t="s">
        <v>1</v>
      </c>
      <c r="D96" s="55"/>
      <c r="E96" s="55"/>
      <c r="F96" s="55"/>
      <c r="G96" s="55"/>
      <c r="H96" s="23" t="s">
        <v>2</v>
      </c>
      <c r="I96" s="23" t="s">
        <v>3</v>
      </c>
      <c r="K96" s="52" t="s">
        <v>4</v>
      </c>
      <c r="L96" s="53"/>
      <c r="M96" s="53"/>
      <c r="N96" s="54"/>
    </row>
    <row r="97" spans="2:14" ht="41.45" customHeight="1">
      <c r="B97" s="30" t="s">
        <v>42</v>
      </c>
      <c r="C97" s="43" t="str">
        <f>'[3]SintéticaSist.1 '!E29</f>
        <v>Unidade evaporadora do tipo Cassete Quatro Vias, Sistema VRF, incluindo acessórios, receptor e controle, Sistema VRF, capacidade 27.000 BTU/h, 1620/1380/1080/840 m3/h    Fab.: HITACHI RCI3,0FSN3B4 ou similar.</v>
      </c>
      <c r="D97" s="44"/>
      <c r="E97" s="44"/>
      <c r="F97" s="44"/>
      <c r="G97" s="45"/>
      <c r="H97" s="31" t="s">
        <v>6</v>
      </c>
      <c r="I97" s="30" t="s">
        <v>7</v>
      </c>
      <c r="K97" s="15"/>
      <c r="L97" s="23" t="s">
        <v>43</v>
      </c>
      <c r="M97" s="15" t="s">
        <v>2</v>
      </c>
      <c r="N97" s="15" t="s">
        <v>9</v>
      </c>
    </row>
    <row r="98" spans="2:14">
      <c r="B98" s="15" t="s">
        <v>10</v>
      </c>
      <c r="C98" s="15" t="s">
        <v>11</v>
      </c>
      <c r="D98" s="15" t="s">
        <v>12</v>
      </c>
      <c r="E98" s="15" t="s">
        <v>13</v>
      </c>
      <c r="F98" s="15" t="s">
        <v>14</v>
      </c>
      <c r="G98" s="15" t="s">
        <v>15</v>
      </c>
      <c r="H98" s="15" t="s">
        <v>16</v>
      </c>
      <c r="I98" s="15"/>
      <c r="K98" s="15"/>
      <c r="L98" s="15" t="s">
        <v>17</v>
      </c>
      <c r="M98" s="15" t="s">
        <v>2</v>
      </c>
      <c r="N98" s="19">
        <v>5454.44</v>
      </c>
    </row>
    <row r="99" spans="2:14">
      <c r="B99" s="15"/>
      <c r="C99" s="15"/>
      <c r="D99" s="15"/>
      <c r="E99" s="29" t="s">
        <v>18</v>
      </c>
      <c r="F99" s="29" t="s">
        <v>18</v>
      </c>
      <c r="G99" s="29" t="s">
        <v>18</v>
      </c>
      <c r="H99" s="29" t="s">
        <v>18</v>
      </c>
      <c r="I99" s="15"/>
      <c r="K99" s="15"/>
      <c r="L99" s="15" t="s">
        <v>19</v>
      </c>
      <c r="M99" s="15" t="s">
        <v>2</v>
      </c>
      <c r="N99" s="19">
        <v>4701.91</v>
      </c>
    </row>
    <row r="100" spans="2:14">
      <c r="B100" s="15" t="s">
        <v>1</v>
      </c>
      <c r="C100" s="15">
        <v>1</v>
      </c>
      <c r="D100" s="15" t="s">
        <v>12</v>
      </c>
      <c r="E100" s="19">
        <f>F100+G100</f>
        <v>4701.91</v>
      </c>
      <c r="F100" s="19">
        <f>N101</f>
        <v>4701.91</v>
      </c>
      <c r="G100" s="19">
        <v>0</v>
      </c>
      <c r="H100" s="46"/>
      <c r="I100" s="15" t="s">
        <v>20</v>
      </c>
      <c r="K100" s="15"/>
      <c r="L100" s="15" t="s">
        <v>21</v>
      </c>
      <c r="M100" s="15" t="s">
        <v>2</v>
      </c>
      <c r="N100" s="19">
        <v>5201</v>
      </c>
    </row>
    <row r="101" spans="2:14">
      <c r="B101" s="15"/>
      <c r="C101" s="15"/>
      <c r="D101" s="15"/>
      <c r="E101" s="15"/>
      <c r="F101" s="15"/>
      <c r="G101" s="15"/>
      <c r="H101" s="48"/>
      <c r="I101" s="15"/>
      <c r="K101" s="15"/>
      <c r="L101" s="15" t="s">
        <v>22</v>
      </c>
      <c r="M101" s="15"/>
      <c r="N101" s="19">
        <f>N99</f>
        <v>4701.91</v>
      </c>
    </row>
    <row r="102" spans="2:14">
      <c r="B102" s="15" t="s">
        <v>23</v>
      </c>
      <c r="C102" s="15"/>
      <c r="D102" s="15"/>
      <c r="E102" s="15"/>
      <c r="F102" s="19">
        <f>SUM(F100:F101)</f>
        <v>4701.91</v>
      </c>
      <c r="G102" s="19">
        <f>SUM(G100:G101)</f>
        <v>0</v>
      </c>
      <c r="H102" s="19">
        <f>F102+G102</f>
        <v>4701.91</v>
      </c>
      <c r="I102" s="15"/>
    </row>
    <row r="106" spans="2:14">
      <c r="B106" s="23" t="s">
        <v>0</v>
      </c>
      <c r="C106" s="55" t="s">
        <v>1</v>
      </c>
      <c r="D106" s="55"/>
      <c r="E106" s="55"/>
      <c r="F106" s="55"/>
      <c r="G106" s="55"/>
      <c r="H106" s="23" t="s">
        <v>2</v>
      </c>
      <c r="I106" s="23" t="s">
        <v>3</v>
      </c>
      <c r="K106" s="52" t="s">
        <v>4</v>
      </c>
      <c r="L106" s="53"/>
      <c r="M106" s="53"/>
      <c r="N106" s="54"/>
    </row>
    <row r="107" spans="2:14" ht="40.9" customHeight="1">
      <c r="B107" s="30" t="s">
        <v>44</v>
      </c>
      <c r="C107" s="43" t="str">
        <f>'[3]SintéticaSist.1 '!E30</f>
        <v xml:space="preserve">Unidade evaporadora do tipo Cassete Quatro Vias,  incluindo acessórios, receptor e controle, Sistema VRF, capacidade 38.000 BTU/h, 2220/1860/1440/1200 m3/h      Fab.: HITACHI RCI4,0FSN3B4 ou similar. </v>
      </c>
      <c r="D107" s="44"/>
      <c r="E107" s="44"/>
      <c r="F107" s="44"/>
      <c r="G107" s="45"/>
      <c r="H107" s="31" t="s">
        <v>6</v>
      </c>
      <c r="I107" s="30" t="s">
        <v>7</v>
      </c>
      <c r="K107" s="15"/>
      <c r="L107" s="23" t="s">
        <v>45</v>
      </c>
      <c r="M107" s="15" t="s">
        <v>2</v>
      </c>
      <c r="N107" s="15" t="s">
        <v>9</v>
      </c>
    </row>
    <row r="108" spans="2:14">
      <c r="B108" s="15" t="s">
        <v>10</v>
      </c>
      <c r="C108" s="15" t="s">
        <v>11</v>
      </c>
      <c r="D108" s="15" t="s">
        <v>12</v>
      </c>
      <c r="E108" s="15" t="s">
        <v>13</v>
      </c>
      <c r="F108" s="15" t="s">
        <v>14</v>
      </c>
      <c r="G108" s="15" t="s">
        <v>15</v>
      </c>
      <c r="H108" s="15" t="s">
        <v>16</v>
      </c>
      <c r="I108" s="15"/>
      <c r="K108" s="15"/>
      <c r="L108" s="15" t="s">
        <v>17</v>
      </c>
      <c r="M108" s="15" t="s">
        <v>2</v>
      </c>
      <c r="N108" s="19">
        <v>5515.86</v>
      </c>
    </row>
    <row r="109" spans="2:14">
      <c r="B109" s="15"/>
      <c r="C109" s="15"/>
      <c r="D109" s="15"/>
      <c r="E109" s="29" t="s">
        <v>18</v>
      </c>
      <c r="F109" s="29" t="s">
        <v>18</v>
      </c>
      <c r="G109" s="29" t="s">
        <v>18</v>
      </c>
      <c r="H109" s="29" t="s">
        <v>18</v>
      </c>
      <c r="I109" s="15"/>
      <c r="K109" s="15"/>
      <c r="L109" s="15" t="s">
        <v>19</v>
      </c>
      <c r="M109" s="15" t="s">
        <v>2</v>
      </c>
      <c r="N109" s="19">
        <v>4815.0200000000004</v>
      </c>
    </row>
    <row r="110" spans="2:14">
      <c r="B110" s="15" t="s">
        <v>1</v>
      </c>
      <c r="C110" s="15">
        <v>1</v>
      </c>
      <c r="D110" s="15" t="s">
        <v>12</v>
      </c>
      <c r="E110" s="19">
        <f>F110+G110</f>
        <v>4815.0200000000004</v>
      </c>
      <c r="F110" s="19">
        <f>N111</f>
        <v>4815.0200000000004</v>
      </c>
      <c r="G110" s="19">
        <v>0</v>
      </c>
      <c r="H110" s="46"/>
      <c r="I110" s="15" t="s">
        <v>20</v>
      </c>
      <c r="K110" s="15"/>
      <c r="L110" s="15" t="s">
        <v>21</v>
      </c>
      <c r="M110" s="15" t="s">
        <v>2</v>
      </c>
      <c r="N110" s="19">
        <v>5665</v>
      </c>
    </row>
    <row r="111" spans="2:14">
      <c r="B111" s="15"/>
      <c r="C111" s="15"/>
      <c r="D111" s="15"/>
      <c r="E111" s="15"/>
      <c r="F111" s="15"/>
      <c r="G111" s="15"/>
      <c r="H111" s="48"/>
      <c r="I111" s="15"/>
      <c r="K111" s="15"/>
      <c r="L111" s="15" t="s">
        <v>22</v>
      </c>
      <c r="M111" s="15"/>
      <c r="N111" s="19">
        <f>N109</f>
        <v>4815.0200000000004</v>
      </c>
    </row>
    <row r="112" spans="2:14">
      <c r="B112" s="15" t="s">
        <v>23</v>
      </c>
      <c r="C112" s="15"/>
      <c r="D112" s="15"/>
      <c r="E112" s="15"/>
      <c r="F112" s="19">
        <f>SUM(F110:F111)</f>
        <v>4815.0200000000004</v>
      </c>
      <c r="G112" s="19">
        <f>SUM(G110:G111)</f>
        <v>0</v>
      </c>
      <c r="H112" s="19">
        <f>F112+G112</f>
        <v>4815.0200000000004</v>
      </c>
      <c r="I112" s="15"/>
    </row>
    <row r="115" spans="2:14">
      <c r="B115" s="23" t="s">
        <v>0</v>
      </c>
      <c r="C115" s="55" t="s">
        <v>1</v>
      </c>
      <c r="D115" s="55"/>
      <c r="E115" s="55"/>
      <c r="F115" s="55"/>
      <c r="G115" s="55"/>
      <c r="H115" s="23" t="s">
        <v>2</v>
      </c>
      <c r="I115" s="23" t="s">
        <v>3</v>
      </c>
      <c r="K115" s="52" t="s">
        <v>4</v>
      </c>
      <c r="L115" s="53"/>
      <c r="M115" s="53"/>
      <c r="N115" s="54"/>
    </row>
    <row r="116" spans="2:14" ht="40.9" customHeight="1">
      <c r="B116" s="30" t="s">
        <v>46</v>
      </c>
      <c r="C116" s="43" t="str">
        <f>[3]SintéticaSist.4!E32</f>
        <v>Unidade evaporadora do tipo Cassete Quatro Vias,  incluindo acessórios, receptor e controle, Sistema VRF, capacidade 47.000 BTU/h, 2220/1980/1560/1260 m3/h      Fab.: HITACHI RCI5,0FSN3B4 ou similar</v>
      </c>
      <c r="D116" s="44"/>
      <c r="E116" s="44"/>
      <c r="F116" s="44"/>
      <c r="G116" s="45"/>
      <c r="H116" s="31" t="s">
        <v>6</v>
      </c>
      <c r="I116" s="30" t="s">
        <v>7</v>
      </c>
      <c r="K116" s="15"/>
      <c r="L116" s="23" t="s">
        <v>47</v>
      </c>
      <c r="M116" s="15" t="s">
        <v>2</v>
      </c>
      <c r="N116" s="15" t="s">
        <v>9</v>
      </c>
    </row>
    <row r="117" spans="2:14">
      <c r="B117" s="15" t="s">
        <v>10</v>
      </c>
      <c r="C117" s="15" t="s">
        <v>11</v>
      </c>
      <c r="D117" s="15" t="s">
        <v>12</v>
      </c>
      <c r="E117" s="15" t="s">
        <v>13</v>
      </c>
      <c r="F117" s="15" t="s">
        <v>14</v>
      </c>
      <c r="G117" s="15" t="s">
        <v>15</v>
      </c>
      <c r="H117" s="15" t="s">
        <v>16</v>
      </c>
      <c r="I117" s="15"/>
      <c r="K117" s="15"/>
      <c r="L117" s="15" t="s">
        <v>17</v>
      </c>
      <c r="M117" s="15" t="s">
        <v>2</v>
      </c>
      <c r="N117" s="19">
        <v>5512.29</v>
      </c>
    </row>
    <row r="118" spans="2:14">
      <c r="B118" s="15"/>
      <c r="C118" s="15"/>
      <c r="D118" s="15"/>
      <c r="E118" s="29" t="s">
        <v>18</v>
      </c>
      <c r="F118" s="29" t="s">
        <v>18</v>
      </c>
      <c r="G118" s="29" t="s">
        <v>18</v>
      </c>
      <c r="H118" s="29" t="s">
        <v>18</v>
      </c>
      <c r="I118" s="15"/>
      <c r="K118" s="15"/>
      <c r="L118" s="15" t="s">
        <v>19</v>
      </c>
      <c r="M118" s="15" t="s">
        <v>2</v>
      </c>
      <c r="N118" s="19">
        <v>6259.05</v>
      </c>
    </row>
    <row r="119" spans="2:14">
      <c r="B119" s="15" t="s">
        <v>1</v>
      </c>
      <c r="C119" s="15">
        <v>1</v>
      </c>
      <c r="D119" s="15" t="s">
        <v>12</v>
      </c>
      <c r="E119" s="19">
        <f>F119+G119</f>
        <v>6259.05</v>
      </c>
      <c r="F119" s="19">
        <f>N120</f>
        <v>6259.05</v>
      </c>
      <c r="G119" s="19">
        <v>0</v>
      </c>
      <c r="H119" s="46"/>
      <c r="I119" s="15" t="s">
        <v>20</v>
      </c>
      <c r="K119" s="15"/>
      <c r="L119" s="15" t="s">
        <v>21</v>
      </c>
      <c r="M119" s="15" t="s">
        <v>2</v>
      </c>
      <c r="N119" s="19">
        <v>5697</v>
      </c>
    </row>
    <row r="120" spans="2:14">
      <c r="B120" s="15"/>
      <c r="C120" s="15"/>
      <c r="D120" s="15"/>
      <c r="E120" s="15"/>
      <c r="F120" s="15"/>
      <c r="G120" s="15"/>
      <c r="H120" s="48"/>
      <c r="I120" s="15"/>
      <c r="K120" s="15"/>
      <c r="L120" s="15" t="s">
        <v>22</v>
      </c>
      <c r="M120" s="15"/>
      <c r="N120" s="19">
        <f>N118</f>
        <v>6259.05</v>
      </c>
    </row>
    <row r="121" spans="2:14">
      <c r="B121" s="15" t="s">
        <v>23</v>
      </c>
      <c r="C121" s="15"/>
      <c r="D121" s="15"/>
      <c r="E121" s="15"/>
      <c r="F121" s="19">
        <f>SUM(F119:F120)</f>
        <v>6259.05</v>
      </c>
      <c r="G121" s="19">
        <f>SUM(G119:G120)</f>
        <v>0</v>
      </c>
      <c r="H121" s="19">
        <f>F121+G121</f>
        <v>6259.05</v>
      </c>
      <c r="I121" s="15"/>
    </row>
    <row r="125" spans="2:14">
      <c r="B125" s="23" t="s">
        <v>0</v>
      </c>
      <c r="C125" s="55" t="s">
        <v>1</v>
      </c>
      <c r="D125" s="55"/>
      <c r="E125" s="55"/>
      <c r="F125" s="55"/>
      <c r="G125" s="55"/>
      <c r="H125" s="23" t="s">
        <v>2</v>
      </c>
      <c r="I125" s="23" t="s">
        <v>3</v>
      </c>
      <c r="K125" s="52" t="s">
        <v>4</v>
      </c>
      <c r="L125" s="53"/>
      <c r="M125" s="53"/>
      <c r="N125" s="54"/>
    </row>
    <row r="126" spans="2:14" ht="27" customHeight="1">
      <c r="B126" s="30" t="s">
        <v>48</v>
      </c>
      <c r="C126" s="43" t="str">
        <f>[3]SintéticaSist.4!E33</f>
        <v xml:space="preserve">Ventilador Axial em linha (In-line), TD SILENT 500/150 C/ CAIXA MFL 150 G4, Vazão de - m3/h Ref: Soler &amp; Palau ou similar. </v>
      </c>
      <c r="D126" s="44"/>
      <c r="E126" s="44"/>
      <c r="F126" s="44"/>
      <c r="G126" s="45"/>
      <c r="H126" s="31" t="s">
        <v>6</v>
      </c>
      <c r="I126" s="30" t="s">
        <v>7</v>
      </c>
      <c r="K126" s="15"/>
      <c r="L126" s="23" t="s">
        <v>43</v>
      </c>
      <c r="M126" s="15" t="s">
        <v>2</v>
      </c>
      <c r="N126" s="15" t="s">
        <v>9</v>
      </c>
    </row>
    <row r="127" spans="2:14">
      <c r="B127" s="15" t="s">
        <v>10</v>
      </c>
      <c r="C127" s="15" t="s">
        <v>11</v>
      </c>
      <c r="D127" s="15" t="s">
        <v>12</v>
      </c>
      <c r="E127" s="15" t="s">
        <v>13</v>
      </c>
      <c r="F127" s="15" t="s">
        <v>14</v>
      </c>
      <c r="G127" s="15" t="s">
        <v>15</v>
      </c>
      <c r="H127" s="15" t="s">
        <v>16</v>
      </c>
      <c r="I127" s="15"/>
      <c r="K127" s="15"/>
      <c r="L127" s="15" t="s">
        <v>49</v>
      </c>
      <c r="M127" s="15" t="s">
        <v>2</v>
      </c>
      <c r="N127" s="19">
        <v>779.06</v>
      </c>
    </row>
    <row r="128" spans="2:14">
      <c r="B128" s="15"/>
      <c r="C128" s="15"/>
      <c r="D128" s="15"/>
      <c r="E128" s="29" t="s">
        <v>18</v>
      </c>
      <c r="F128" s="29" t="s">
        <v>18</v>
      </c>
      <c r="G128" s="29" t="s">
        <v>18</v>
      </c>
      <c r="H128" s="29" t="s">
        <v>18</v>
      </c>
      <c r="I128" s="15"/>
      <c r="K128" s="15"/>
      <c r="L128" s="15" t="s">
        <v>50</v>
      </c>
      <c r="M128" s="15" t="s">
        <v>2</v>
      </c>
      <c r="N128" s="19">
        <v>890.95</v>
      </c>
    </row>
    <row r="129" spans="2:14">
      <c r="B129" s="15" t="s">
        <v>1</v>
      </c>
      <c r="C129" s="15">
        <v>1</v>
      </c>
      <c r="D129" s="15" t="s">
        <v>12</v>
      </c>
      <c r="E129" s="19">
        <f>F129+G129</f>
        <v>779.06</v>
      </c>
      <c r="F129" s="19">
        <f>N130</f>
        <v>779.06</v>
      </c>
      <c r="G129" s="19">
        <v>0</v>
      </c>
      <c r="H129" s="46"/>
      <c r="I129" s="15" t="s">
        <v>20</v>
      </c>
      <c r="K129" s="15"/>
      <c r="L129" s="15" t="s">
        <v>51</v>
      </c>
      <c r="M129" s="15" t="s">
        <v>2</v>
      </c>
      <c r="N129" s="19">
        <v>1069.1400000000001</v>
      </c>
    </row>
    <row r="130" spans="2:14">
      <c r="B130" s="15"/>
      <c r="C130" s="15"/>
      <c r="D130" s="15"/>
      <c r="E130" s="15"/>
      <c r="F130" s="15"/>
      <c r="G130" s="15"/>
      <c r="H130" s="48"/>
      <c r="I130" s="15"/>
      <c r="K130" s="15"/>
      <c r="L130" s="15" t="s">
        <v>22</v>
      </c>
      <c r="M130" s="15"/>
      <c r="N130" s="19">
        <f>MIN(N127:N129)</f>
        <v>779.06</v>
      </c>
    </row>
    <row r="131" spans="2:14">
      <c r="B131" s="15" t="s">
        <v>23</v>
      </c>
      <c r="C131" s="15"/>
      <c r="D131" s="15"/>
      <c r="E131" s="15"/>
      <c r="F131" s="19">
        <f>SUM(F129:F130)</f>
        <v>779.06</v>
      </c>
      <c r="G131" s="19">
        <f>SUM(G129:G130)</f>
        <v>0</v>
      </c>
      <c r="H131" s="19">
        <f>F131+G131</f>
        <v>779.06</v>
      </c>
      <c r="I131" s="15"/>
    </row>
    <row r="134" spans="2:14">
      <c r="B134" s="23" t="s">
        <v>0</v>
      </c>
      <c r="C134" s="55" t="s">
        <v>1</v>
      </c>
      <c r="D134" s="55"/>
      <c r="E134" s="55"/>
      <c r="F134" s="55"/>
      <c r="G134" s="55"/>
      <c r="H134" s="23" t="s">
        <v>2</v>
      </c>
      <c r="I134" s="23" t="s">
        <v>3</v>
      </c>
      <c r="K134" s="52" t="s">
        <v>4</v>
      </c>
      <c r="L134" s="53"/>
      <c r="M134" s="53"/>
      <c r="N134" s="54"/>
    </row>
    <row r="135" spans="2:14" ht="27" customHeight="1">
      <c r="B135" s="30" t="s">
        <v>52</v>
      </c>
      <c r="C135" s="43" t="str">
        <f>[3]SintéticaSist.2!E32</f>
        <v>Ventilador Axial em linha (In-line), TD SILENT 1300/250 C/ CAIXA MFL 250 G4, Vazão de  - m3/h Ref: Soler &amp; Palau ou similar.</v>
      </c>
      <c r="D135" s="44"/>
      <c r="E135" s="44"/>
      <c r="F135" s="44"/>
      <c r="G135" s="45"/>
      <c r="H135" s="31" t="s">
        <v>6</v>
      </c>
      <c r="I135" s="30" t="s">
        <v>7</v>
      </c>
      <c r="K135" s="15"/>
      <c r="L135" s="23" t="s">
        <v>45</v>
      </c>
      <c r="M135" s="15" t="s">
        <v>2</v>
      </c>
      <c r="N135" s="15" t="s">
        <v>9</v>
      </c>
    </row>
    <row r="136" spans="2:14">
      <c r="B136" s="15" t="s">
        <v>10</v>
      </c>
      <c r="C136" s="15" t="s">
        <v>11</v>
      </c>
      <c r="D136" s="15" t="s">
        <v>12</v>
      </c>
      <c r="E136" s="15" t="s">
        <v>13</v>
      </c>
      <c r="F136" s="15" t="s">
        <v>14</v>
      </c>
      <c r="G136" s="15" t="s">
        <v>15</v>
      </c>
      <c r="H136" s="15" t="s">
        <v>16</v>
      </c>
      <c r="I136" s="15"/>
      <c r="K136" s="15"/>
      <c r="L136" s="15" t="s">
        <v>49</v>
      </c>
      <c r="M136" s="15" t="s">
        <v>2</v>
      </c>
      <c r="N136" s="19">
        <v>2095</v>
      </c>
    </row>
    <row r="137" spans="2:14">
      <c r="B137" s="15"/>
      <c r="C137" s="15"/>
      <c r="D137" s="15"/>
      <c r="E137" s="29" t="s">
        <v>18</v>
      </c>
      <c r="F137" s="29" t="s">
        <v>18</v>
      </c>
      <c r="G137" s="29" t="s">
        <v>18</v>
      </c>
      <c r="H137" s="29" t="s">
        <v>18</v>
      </c>
      <c r="I137" s="15"/>
      <c r="K137" s="15"/>
      <c r="L137" s="15" t="s">
        <v>50</v>
      </c>
      <c r="M137" s="15" t="s">
        <v>2</v>
      </c>
      <c r="N137" s="19">
        <v>3016.58</v>
      </c>
    </row>
    <row r="138" spans="2:14">
      <c r="B138" s="15" t="s">
        <v>1</v>
      </c>
      <c r="C138" s="15">
        <v>1</v>
      </c>
      <c r="D138" s="15" t="s">
        <v>12</v>
      </c>
      <c r="E138" s="19">
        <f>F138+G138</f>
        <v>2095</v>
      </c>
      <c r="F138" s="19">
        <f>N139</f>
        <v>2095</v>
      </c>
      <c r="G138" s="19">
        <v>0</v>
      </c>
      <c r="H138" s="46"/>
      <c r="I138" s="15" t="s">
        <v>20</v>
      </c>
      <c r="K138" s="15"/>
      <c r="L138" s="15" t="s">
        <v>51</v>
      </c>
      <c r="M138" s="15" t="s">
        <v>2</v>
      </c>
      <c r="N138" s="19">
        <v>3621.9</v>
      </c>
    </row>
    <row r="139" spans="2:14">
      <c r="B139" s="15"/>
      <c r="C139" s="15"/>
      <c r="D139" s="15"/>
      <c r="E139" s="15"/>
      <c r="F139" s="15"/>
      <c r="G139" s="15"/>
      <c r="H139" s="48"/>
      <c r="I139" s="15"/>
      <c r="K139" s="15"/>
      <c r="L139" s="15" t="s">
        <v>22</v>
      </c>
      <c r="M139" s="15"/>
      <c r="N139" s="19">
        <f>MIN(N136:N138)</f>
        <v>2095</v>
      </c>
    </row>
    <row r="140" spans="2:14">
      <c r="B140" s="15" t="s">
        <v>23</v>
      </c>
      <c r="C140" s="15"/>
      <c r="D140" s="15"/>
      <c r="E140" s="15"/>
      <c r="F140" s="19">
        <f>SUM(F138:F139)</f>
        <v>2095</v>
      </c>
      <c r="G140" s="19">
        <f>SUM(G138:G139)</f>
        <v>0</v>
      </c>
      <c r="H140" s="19">
        <f>F140+G140</f>
        <v>2095</v>
      </c>
      <c r="I140" s="15"/>
    </row>
    <row r="144" spans="2:14">
      <c r="B144" s="23" t="s">
        <v>0</v>
      </c>
      <c r="C144" s="55" t="s">
        <v>1</v>
      </c>
      <c r="D144" s="55"/>
      <c r="E144" s="55"/>
      <c r="F144" s="55"/>
      <c r="G144" s="55"/>
      <c r="H144" s="23" t="s">
        <v>2</v>
      </c>
      <c r="I144" s="23" t="s">
        <v>3</v>
      </c>
      <c r="K144" s="52" t="s">
        <v>4</v>
      </c>
      <c r="L144" s="53"/>
      <c r="M144" s="53"/>
      <c r="N144" s="54"/>
    </row>
    <row r="145" spans="2:14" ht="27" customHeight="1">
      <c r="B145" s="30" t="s">
        <v>53</v>
      </c>
      <c r="C145" s="43" t="str">
        <f>[3]SintéticaSist.4!E34</f>
        <v xml:space="preserve">Ventilador Axial em linha (In-line), TD SILENT 2000/315 C/ CAIXA MFL 315 G4, Vazão de  - m3/h Ref: Soler &amp; Palau ou similar. </v>
      </c>
      <c r="D145" s="44"/>
      <c r="E145" s="44"/>
      <c r="F145" s="44"/>
      <c r="G145" s="45"/>
      <c r="H145" s="31" t="s">
        <v>6</v>
      </c>
      <c r="I145" s="30" t="s">
        <v>7</v>
      </c>
      <c r="K145" s="15"/>
      <c r="L145" s="23" t="s">
        <v>45</v>
      </c>
      <c r="M145" s="15" t="s">
        <v>2</v>
      </c>
      <c r="N145" s="15" t="s">
        <v>9</v>
      </c>
    </row>
    <row r="146" spans="2:14">
      <c r="B146" s="15" t="s">
        <v>10</v>
      </c>
      <c r="C146" s="15" t="s">
        <v>11</v>
      </c>
      <c r="D146" s="15" t="s">
        <v>12</v>
      </c>
      <c r="E146" s="15" t="s">
        <v>13</v>
      </c>
      <c r="F146" s="15" t="s">
        <v>14</v>
      </c>
      <c r="G146" s="15" t="s">
        <v>15</v>
      </c>
      <c r="H146" s="15" t="s">
        <v>16</v>
      </c>
      <c r="I146" s="15"/>
      <c r="K146" s="15"/>
      <c r="L146" s="15" t="s">
        <v>49</v>
      </c>
      <c r="M146" s="15" t="s">
        <v>2</v>
      </c>
      <c r="N146" s="19">
        <v>2385</v>
      </c>
    </row>
    <row r="147" spans="2:14">
      <c r="B147" s="15"/>
      <c r="C147" s="15"/>
      <c r="D147" s="15"/>
      <c r="E147" s="29" t="s">
        <v>18</v>
      </c>
      <c r="F147" s="29" t="s">
        <v>18</v>
      </c>
      <c r="G147" s="29" t="s">
        <v>18</v>
      </c>
      <c r="H147" s="29" t="s">
        <v>18</v>
      </c>
      <c r="I147" s="15"/>
      <c r="K147" s="15"/>
      <c r="L147" s="15" t="s">
        <v>50</v>
      </c>
      <c r="M147" s="15" t="s">
        <v>2</v>
      </c>
      <c r="N147" s="19">
        <v>3583.83</v>
      </c>
    </row>
    <row r="148" spans="2:14">
      <c r="B148" s="15" t="s">
        <v>1</v>
      </c>
      <c r="C148" s="15">
        <v>1</v>
      </c>
      <c r="D148" s="15" t="s">
        <v>12</v>
      </c>
      <c r="E148" s="19">
        <f>F148+G148</f>
        <v>2385</v>
      </c>
      <c r="F148" s="19">
        <f>N149</f>
        <v>2385</v>
      </c>
      <c r="G148" s="19">
        <v>0</v>
      </c>
      <c r="H148" s="46"/>
      <c r="I148" s="15" t="s">
        <v>20</v>
      </c>
      <c r="K148" s="15"/>
      <c r="L148" s="15" t="s">
        <v>51</v>
      </c>
      <c r="M148" s="15" t="s">
        <v>2</v>
      </c>
      <c r="N148" s="19">
        <v>4302.8999999999996</v>
      </c>
    </row>
    <row r="149" spans="2:14">
      <c r="B149" s="15"/>
      <c r="C149" s="15"/>
      <c r="D149" s="15"/>
      <c r="E149" s="15"/>
      <c r="F149" s="15"/>
      <c r="G149" s="15"/>
      <c r="H149" s="48"/>
      <c r="I149" s="15"/>
      <c r="K149" s="15"/>
      <c r="L149" s="15" t="s">
        <v>22</v>
      </c>
      <c r="M149" s="15"/>
      <c r="N149" s="19">
        <f>MIN(N146:N148)</f>
        <v>2385</v>
      </c>
    </row>
    <row r="150" spans="2:14">
      <c r="B150" s="15" t="s">
        <v>23</v>
      </c>
      <c r="C150" s="15"/>
      <c r="D150" s="15"/>
      <c r="E150" s="15"/>
      <c r="F150" s="19">
        <f>SUM(F148:F149)</f>
        <v>2385</v>
      </c>
      <c r="G150" s="19">
        <f>SUM(G148:G149)</f>
        <v>0</v>
      </c>
      <c r="H150" s="19">
        <f>F150+G150</f>
        <v>2385</v>
      </c>
      <c r="I150" s="15"/>
    </row>
    <row r="155" spans="2:14">
      <c r="B155" s="23" t="s">
        <v>0</v>
      </c>
      <c r="C155" s="55" t="s">
        <v>54</v>
      </c>
      <c r="D155" s="55"/>
      <c r="E155" s="55"/>
      <c r="F155" s="55"/>
      <c r="G155" s="55"/>
      <c r="H155" s="23" t="s">
        <v>2</v>
      </c>
      <c r="I155" s="23" t="s">
        <v>3</v>
      </c>
      <c r="K155" s="52" t="s">
        <v>4</v>
      </c>
      <c r="L155" s="53"/>
      <c r="M155" s="53"/>
      <c r="N155" s="54"/>
    </row>
    <row r="156" spans="2:14">
      <c r="B156" s="30" t="s">
        <v>55</v>
      </c>
      <c r="C156" s="43" t="str">
        <f>'[3]SintéticaSist.1 '!E37</f>
        <v xml:space="preserve">VENEZIANA AWK EM ALUMINIO EXTRUDADO, B=497xH=397mm, REF. TROX ou similar. </v>
      </c>
      <c r="D156" s="44"/>
      <c r="E156" s="44"/>
      <c r="F156" s="44"/>
      <c r="G156" s="45"/>
      <c r="H156" s="31" t="s">
        <v>6</v>
      </c>
      <c r="I156" s="30" t="s">
        <v>7</v>
      </c>
      <c r="K156" s="15" t="s">
        <v>56</v>
      </c>
      <c r="L156" s="23" t="s">
        <v>57</v>
      </c>
      <c r="M156" s="15" t="s">
        <v>2</v>
      </c>
      <c r="N156" s="15" t="s">
        <v>9</v>
      </c>
    </row>
    <row r="157" spans="2:14">
      <c r="B157" s="15" t="s">
        <v>10</v>
      </c>
      <c r="C157" s="15" t="s">
        <v>11</v>
      </c>
      <c r="D157" s="15" t="s">
        <v>12</v>
      </c>
      <c r="E157" s="15" t="s">
        <v>13</v>
      </c>
      <c r="F157" s="15" t="s">
        <v>14</v>
      </c>
      <c r="G157" s="15" t="s">
        <v>15</v>
      </c>
      <c r="H157" s="15" t="s">
        <v>16</v>
      </c>
      <c r="I157" s="15"/>
      <c r="K157" s="15"/>
      <c r="L157" s="15" t="s">
        <v>58</v>
      </c>
      <c r="M157" s="15" t="s">
        <v>59</v>
      </c>
      <c r="N157" s="15">
        <v>141</v>
      </c>
    </row>
    <row r="158" spans="2:14">
      <c r="B158" s="15"/>
      <c r="C158" s="15"/>
      <c r="D158" s="15"/>
      <c r="E158" s="29" t="s">
        <v>18</v>
      </c>
      <c r="F158" s="29" t="s">
        <v>18</v>
      </c>
      <c r="G158" s="29" t="s">
        <v>18</v>
      </c>
      <c r="H158" s="29" t="s">
        <v>18</v>
      </c>
      <c r="I158" s="15"/>
      <c r="K158" s="15"/>
      <c r="L158" s="15" t="s">
        <v>60</v>
      </c>
      <c r="M158" s="15" t="s">
        <v>59</v>
      </c>
      <c r="N158" s="15">
        <v>152.72999999999999</v>
      </c>
    </row>
    <row r="159" spans="2:14">
      <c r="B159" s="15" t="str">
        <f>C156</f>
        <v xml:space="preserve">VENEZIANA AWK EM ALUMINIO EXTRUDADO, B=497xH=397mm, REF. TROX ou similar. </v>
      </c>
      <c r="C159" s="28">
        <v>1</v>
      </c>
      <c r="D159" s="15" t="s">
        <v>12</v>
      </c>
      <c r="E159" s="19">
        <f>F159+G159</f>
        <v>141</v>
      </c>
      <c r="F159" s="19">
        <f>N162</f>
        <v>141</v>
      </c>
      <c r="G159" s="19">
        <v>0</v>
      </c>
      <c r="H159" s="46"/>
      <c r="I159" s="15" t="s">
        <v>20</v>
      </c>
      <c r="K159" s="15"/>
      <c r="L159" s="15" t="s">
        <v>61</v>
      </c>
      <c r="M159" s="15" t="s">
        <v>59</v>
      </c>
      <c r="N159" s="15">
        <v>160.15</v>
      </c>
    </row>
    <row r="160" spans="2:14">
      <c r="B160" s="1"/>
      <c r="C160" s="1"/>
      <c r="D160" s="1"/>
      <c r="E160" s="18"/>
      <c r="F160" s="2"/>
      <c r="G160" s="2"/>
      <c r="H160" s="47"/>
      <c r="I160" s="1"/>
      <c r="K160" s="15"/>
      <c r="L160" s="15"/>
      <c r="M160" s="15"/>
      <c r="N160" s="15"/>
    </row>
    <row r="161" spans="2:14">
      <c r="B161" s="1"/>
      <c r="C161" s="1"/>
      <c r="D161" s="1"/>
      <c r="E161" s="17"/>
      <c r="F161" s="2"/>
      <c r="G161" s="2"/>
      <c r="H161" s="47"/>
      <c r="I161" s="1"/>
      <c r="K161" s="15"/>
      <c r="L161" s="15"/>
      <c r="M161" s="15"/>
      <c r="N161" s="15"/>
    </row>
    <row r="162" spans="2:14">
      <c r="B162" s="15"/>
      <c r="C162" s="15"/>
      <c r="D162" s="15"/>
      <c r="E162" s="15"/>
      <c r="F162" s="15"/>
      <c r="G162" s="15"/>
      <c r="H162" s="48"/>
      <c r="I162" s="15"/>
      <c r="K162" s="15"/>
      <c r="L162" s="15" t="s">
        <v>22</v>
      </c>
      <c r="M162" s="15"/>
      <c r="N162" s="19">
        <f>MIN(N157:N159)</f>
        <v>141</v>
      </c>
    </row>
    <row r="163" spans="2:14">
      <c r="B163" s="15" t="s">
        <v>23</v>
      </c>
      <c r="C163" s="15"/>
      <c r="D163" s="15"/>
      <c r="E163" s="15"/>
      <c r="F163" s="19">
        <f>SUM(F159:F162)</f>
        <v>141</v>
      </c>
      <c r="G163" s="19">
        <f>SUM(G159:G162)</f>
        <v>0</v>
      </c>
      <c r="H163" s="19">
        <f>F163+G163</f>
        <v>141</v>
      </c>
      <c r="I163" s="15"/>
    </row>
    <row r="166" spans="2:14">
      <c r="B166" s="23" t="s">
        <v>0</v>
      </c>
      <c r="C166" s="49" t="s">
        <v>54</v>
      </c>
      <c r="D166" s="50"/>
      <c r="E166" s="50"/>
      <c r="F166" s="50"/>
      <c r="G166" s="51"/>
      <c r="H166" s="23" t="s">
        <v>2</v>
      </c>
      <c r="I166" s="23" t="s">
        <v>3</v>
      </c>
      <c r="K166" s="52" t="s">
        <v>4</v>
      </c>
      <c r="L166" s="53"/>
      <c r="M166" s="53"/>
      <c r="N166" s="54"/>
    </row>
    <row r="167" spans="2:14" ht="13.15" customHeight="1">
      <c r="B167" s="30" t="s">
        <v>62</v>
      </c>
      <c r="C167" s="43" t="str">
        <f>'[3]SintéticaSist.1 '!E38</f>
        <v xml:space="preserve">VENEZIANA AWK EM ALUMINIO EXTRUDADO,  B=597xH=397mm, REF. TROX ou similar. </v>
      </c>
      <c r="D167" s="44"/>
      <c r="E167" s="44"/>
      <c r="F167" s="44"/>
      <c r="G167" s="45"/>
      <c r="H167" s="31" t="s">
        <v>6</v>
      </c>
      <c r="I167" s="30" t="s">
        <v>7</v>
      </c>
      <c r="K167" s="15" t="s">
        <v>56</v>
      </c>
      <c r="L167" s="23" t="s">
        <v>63</v>
      </c>
      <c r="M167" s="15" t="s">
        <v>2</v>
      </c>
      <c r="N167" s="15" t="s">
        <v>9</v>
      </c>
    </row>
    <row r="168" spans="2:14">
      <c r="B168" s="15" t="s">
        <v>10</v>
      </c>
      <c r="C168" s="15" t="s">
        <v>11</v>
      </c>
      <c r="D168" s="15" t="s">
        <v>12</v>
      </c>
      <c r="E168" s="15" t="s">
        <v>13</v>
      </c>
      <c r="F168" s="15" t="s">
        <v>14</v>
      </c>
      <c r="G168" s="15" t="s">
        <v>15</v>
      </c>
      <c r="H168" s="15" t="s">
        <v>16</v>
      </c>
      <c r="I168" s="15"/>
      <c r="K168" s="15"/>
      <c r="L168" s="15" t="s">
        <v>58</v>
      </c>
      <c r="M168" s="15" t="s">
        <v>59</v>
      </c>
      <c r="N168" s="15">
        <v>165</v>
      </c>
    </row>
    <row r="169" spans="2:14">
      <c r="B169" s="15"/>
      <c r="C169" s="15"/>
      <c r="D169" s="15"/>
      <c r="E169" s="29" t="s">
        <v>18</v>
      </c>
      <c r="F169" s="29" t="s">
        <v>18</v>
      </c>
      <c r="G169" s="29" t="s">
        <v>18</v>
      </c>
      <c r="H169" s="29" t="s">
        <v>18</v>
      </c>
      <c r="I169" s="15"/>
      <c r="K169" s="15"/>
      <c r="L169" s="15" t="s">
        <v>60</v>
      </c>
      <c r="M169" s="15" t="s">
        <v>59</v>
      </c>
      <c r="N169" s="15">
        <v>173.93</v>
      </c>
    </row>
    <row r="170" spans="2:14">
      <c r="B170" s="15" t="str">
        <f>C167</f>
        <v xml:space="preserve">VENEZIANA AWK EM ALUMINIO EXTRUDADO,  B=597xH=397mm, REF. TROX ou similar. </v>
      </c>
      <c r="C170" s="28">
        <v>1</v>
      </c>
      <c r="D170" s="15" t="s">
        <v>12</v>
      </c>
      <c r="E170" s="19">
        <f>F170+G170</f>
        <v>165</v>
      </c>
      <c r="F170" s="19">
        <f>N173</f>
        <v>165</v>
      </c>
      <c r="G170" s="19">
        <v>0</v>
      </c>
      <c r="H170" s="46"/>
      <c r="I170" s="15" t="s">
        <v>20</v>
      </c>
      <c r="K170" s="15"/>
      <c r="L170" s="15" t="s">
        <v>61</v>
      </c>
      <c r="M170" s="15" t="s">
        <v>59</v>
      </c>
      <c r="N170" s="15">
        <v>188.4</v>
      </c>
    </row>
    <row r="171" spans="2:14">
      <c r="B171" s="1"/>
      <c r="C171" s="1"/>
      <c r="D171" s="1"/>
      <c r="E171" s="18"/>
      <c r="F171" s="2"/>
      <c r="G171" s="2"/>
      <c r="H171" s="47"/>
      <c r="I171" s="1"/>
      <c r="K171" s="15"/>
      <c r="L171" s="15"/>
      <c r="M171" s="15"/>
      <c r="N171" s="15"/>
    </row>
    <row r="172" spans="2:14">
      <c r="B172" s="1"/>
      <c r="C172" s="1"/>
      <c r="D172" s="1"/>
      <c r="E172" s="17"/>
      <c r="F172" s="2"/>
      <c r="G172" s="2"/>
      <c r="H172" s="47"/>
      <c r="I172" s="1"/>
      <c r="K172" s="15"/>
      <c r="L172" s="15"/>
      <c r="M172" s="15"/>
      <c r="N172" s="15"/>
    </row>
    <row r="173" spans="2:14">
      <c r="B173" s="15"/>
      <c r="C173" s="15"/>
      <c r="D173" s="15"/>
      <c r="E173" s="15"/>
      <c r="F173" s="15"/>
      <c r="G173" s="15"/>
      <c r="H173" s="48"/>
      <c r="I173" s="15"/>
      <c r="K173" s="15"/>
      <c r="L173" s="15" t="s">
        <v>22</v>
      </c>
      <c r="M173" s="15"/>
      <c r="N173" s="19">
        <f>MIN(N168:N170)</f>
        <v>165</v>
      </c>
    </row>
    <row r="174" spans="2:14">
      <c r="B174" s="15" t="s">
        <v>23</v>
      </c>
      <c r="C174" s="15"/>
      <c r="D174" s="15"/>
      <c r="E174" s="15"/>
      <c r="F174" s="19">
        <f>SUM(F170:F173)</f>
        <v>165</v>
      </c>
      <c r="G174" s="19">
        <f>SUM(G170:G173)</f>
        <v>0</v>
      </c>
      <c r="H174" s="19">
        <f>F174+G174</f>
        <v>165</v>
      </c>
      <c r="I174" s="15"/>
    </row>
    <row r="177" spans="2:14">
      <c r="B177" s="23" t="s">
        <v>0</v>
      </c>
      <c r="C177" s="49" t="s">
        <v>54</v>
      </c>
      <c r="D177" s="50"/>
      <c r="E177" s="50"/>
      <c r="F177" s="50"/>
      <c r="G177" s="51"/>
      <c r="H177" s="23" t="s">
        <v>2</v>
      </c>
      <c r="I177" s="23" t="s">
        <v>3</v>
      </c>
      <c r="K177" s="52" t="s">
        <v>4</v>
      </c>
      <c r="L177" s="53"/>
      <c r="M177" s="53"/>
      <c r="N177" s="54"/>
    </row>
    <row r="178" spans="2:14" ht="13.15" customHeight="1">
      <c r="B178" s="30" t="s">
        <v>64</v>
      </c>
      <c r="C178" s="43" t="str">
        <f>[3]SintéticaSist.2!E38</f>
        <v xml:space="preserve">VENEZIANA AWK EM ALUMINIO EXTRUDADO,  B=797xH=397mm, REF. TROX ou similar. </v>
      </c>
      <c r="D178" s="44"/>
      <c r="E178" s="44"/>
      <c r="F178" s="44"/>
      <c r="G178" s="45"/>
      <c r="H178" s="31" t="s">
        <v>6</v>
      </c>
      <c r="I178" s="30" t="s">
        <v>7</v>
      </c>
      <c r="K178" s="15" t="s">
        <v>56</v>
      </c>
      <c r="L178" s="23" t="s">
        <v>65</v>
      </c>
      <c r="M178" s="15" t="s">
        <v>2</v>
      </c>
      <c r="N178" s="15" t="s">
        <v>9</v>
      </c>
    </row>
    <row r="179" spans="2:14">
      <c r="B179" s="15" t="s">
        <v>10</v>
      </c>
      <c r="C179" s="15" t="s">
        <v>11</v>
      </c>
      <c r="D179" s="15" t="s">
        <v>12</v>
      </c>
      <c r="E179" s="15" t="s">
        <v>13</v>
      </c>
      <c r="F179" s="15" t="s">
        <v>14</v>
      </c>
      <c r="G179" s="15" t="s">
        <v>15</v>
      </c>
      <c r="H179" s="15" t="s">
        <v>16</v>
      </c>
      <c r="I179" s="15"/>
      <c r="K179" s="15"/>
      <c r="L179" s="15" t="s">
        <v>58</v>
      </c>
      <c r="M179" s="15" t="s">
        <v>59</v>
      </c>
      <c r="N179" s="15">
        <v>213</v>
      </c>
    </row>
    <row r="180" spans="2:14">
      <c r="B180" s="15"/>
      <c r="C180" s="15"/>
      <c r="D180" s="15"/>
      <c r="E180" s="29" t="s">
        <v>18</v>
      </c>
      <c r="F180" s="29" t="s">
        <v>18</v>
      </c>
      <c r="G180" s="29" t="s">
        <v>18</v>
      </c>
      <c r="H180" s="29" t="s">
        <v>18</v>
      </c>
      <c r="I180" s="15"/>
      <c r="K180" s="15"/>
      <c r="L180" s="15" t="s">
        <v>60</v>
      </c>
      <c r="M180" s="15" t="s">
        <v>59</v>
      </c>
      <c r="N180" s="15">
        <v>216.34</v>
      </c>
    </row>
    <row r="181" spans="2:14">
      <c r="B181" s="15" t="str">
        <f>C178</f>
        <v xml:space="preserve">VENEZIANA AWK EM ALUMINIO EXTRUDADO,  B=797xH=397mm, REF. TROX ou similar. </v>
      </c>
      <c r="C181" s="28">
        <v>1</v>
      </c>
      <c r="D181" s="15" t="s">
        <v>12</v>
      </c>
      <c r="E181" s="19">
        <f>F181+G181</f>
        <v>213</v>
      </c>
      <c r="F181" s="19">
        <f>N184</f>
        <v>213</v>
      </c>
      <c r="G181" s="19">
        <v>0</v>
      </c>
      <c r="H181" s="46"/>
      <c r="I181" s="15" t="s">
        <v>20</v>
      </c>
      <c r="K181" s="15"/>
      <c r="L181" s="15" t="s">
        <v>61</v>
      </c>
      <c r="M181" s="15" t="s">
        <v>59</v>
      </c>
      <c r="N181" s="15">
        <v>236.46</v>
      </c>
    </row>
    <row r="182" spans="2:14">
      <c r="B182" s="1"/>
      <c r="C182" s="1"/>
      <c r="D182" s="1"/>
      <c r="E182" s="18"/>
      <c r="F182" s="2"/>
      <c r="G182" s="2"/>
      <c r="H182" s="47"/>
      <c r="I182" s="1"/>
      <c r="K182" s="15"/>
      <c r="L182" s="15"/>
      <c r="M182" s="15"/>
      <c r="N182" s="15"/>
    </row>
    <row r="183" spans="2:14">
      <c r="B183" s="1"/>
      <c r="C183" s="1"/>
      <c r="D183" s="1"/>
      <c r="E183" s="17"/>
      <c r="F183" s="2"/>
      <c r="G183" s="2"/>
      <c r="H183" s="47"/>
      <c r="I183" s="1"/>
      <c r="K183" s="15"/>
      <c r="L183" s="15"/>
      <c r="M183" s="15"/>
      <c r="N183" s="15"/>
    </row>
    <row r="184" spans="2:14">
      <c r="B184" s="15"/>
      <c r="C184" s="15"/>
      <c r="D184" s="15"/>
      <c r="E184" s="15"/>
      <c r="F184" s="15"/>
      <c r="G184" s="15"/>
      <c r="H184" s="48"/>
      <c r="I184" s="15"/>
      <c r="K184" s="15"/>
      <c r="L184" s="15" t="s">
        <v>22</v>
      </c>
      <c r="M184" s="15"/>
      <c r="N184" s="19">
        <f>MIN(N179:N181)</f>
        <v>213</v>
      </c>
    </row>
    <row r="185" spans="2:14">
      <c r="B185" s="15" t="s">
        <v>23</v>
      </c>
      <c r="C185" s="15"/>
      <c r="D185" s="15"/>
      <c r="E185" s="15"/>
      <c r="F185" s="19">
        <f>SUM(F181:F184)</f>
        <v>213</v>
      </c>
      <c r="G185" s="19">
        <f>SUM(G181:G184)</f>
        <v>0</v>
      </c>
      <c r="H185" s="19">
        <f>F185+G185</f>
        <v>213</v>
      </c>
      <c r="I185" s="15"/>
    </row>
    <row r="188" spans="2:14">
      <c r="B188" s="23" t="s">
        <v>0</v>
      </c>
      <c r="C188" s="49" t="s">
        <v>54</v>
      </c>
      <c r="D188" s="50"/>
      <c r="E188" s="50"/>
      <c r="F188" s="50"/>
      <c r="G188" s="51"/>
      <c r="H188" s="23" t="s">
        <v>2</v>
      </c>
      <c r="I188" s="23" t="s">
        <v>3</v>
      </c>
      <c r="K188" s="52" t="s">
        <v>4</v>
      </c>
      <c r="L188" s="53"/>
      <c r="M188" s="53"/>
      <c r="N188" s="54"/>
    </row>
    <row r="189" spans="2:14" ht="13.15" customHeight="1">
      <c r="B189" s="30" t="s">
        <v>66</v>
      </c>
      <c r="C189" s="43" t="str">
        <f>[3]SintéticaSist.4!E38</f>
        <v xml:space="preserve">VENEZIANA AWK EM ALUMINIO EXTRUDADO, B=297xH=297mm, REF. TROX ou similar. </v>
      </c>
      <c r="D189" s="44"/>
      <c r="E189" s="44"/>
      <c r="F189" s="44"/>
      <c r="G189" s="45"/>
      <c r="H189" s="31" t="s">
        <v>6</v>
      </c>
      <c r="I189" s="30" t="s">
        <v>7</v>
      </c>
      <c r="K189" s="15" t="s">
        <v>56</v>
      </c>
      <c r="L189" s="23" t="s">
        <v>67</v>
      </c>
      <c r="M189" s="15" t="s">
        <v>2</v>
      </c>
      <c r="N189" s="15" t="s">
        <v>9</v>
      </c>
    </row>
    <row r="190" spans="2:14">
      <c r="B190" s="15" t="s">
        <v>10</v>
      </c>
      <c r="C190" s="15" t="s">
        <v>11</v>
      </c>
      <c r="D190" s="15" t="s">
        <v>12</v>
      </c>
      <c r="E190" s="15" t="s">
        <v>13</v>
      </c>
      <c r="F190" s="15" t="s">
        <v>14</v>
      </c>
      <c r="G190" s="15" t="s">
        <v>15</v>
      </c>
      <c r="H190" s="15" t="s">
        <v>16</v>
      </c>
      <c r="I190" s="15"/>
      <c r="K190" s="15"/>
      <c r="L190" s="15" t="s">
        <v>58</v>
      </c>
      <c r="M190" s="15" t="s">
        <v>59</v>
      </c>
      <c r="N190" s="19">
        <v>75</v>
      </c>
    </row>
    <row r="191" spans="2:14">
      <c r="B191" s="15"/>
      <c r="C191" s="15"/>
      <c r="D191" s="15"/>
      <c r="E191" s="29" t="s">
        <v>18</v>
      </c>
      <c r="F191" s="29" t="s">
        <v>18</v>
      </c>
      <c r="G191" s="29" t="s">
        <v>18</v>
      </c>
      <c r="H191" s="29" t="s">
        <v>18</v>
      </c>
      <c r="I191" s="15"/>
      <c r="K191" s="15"/>
      <c r="L191" s="15" t="s">
        <v>60</v>
      </c>
      <c r="M191" s="15" t="s">
        <v>59</v>
      </c>
      <c r="N191" s="15">
        <v>90.24</v>
      </c>
    </row>
    <row r="192" spans="2:14">
      <c r="B192" s="15" t="str">
        <f>C189</f>
        <v xml:space="preserve">VENEZIANA AWK EM ALUMINIO EXTRUDADO, B=297xH=297mm, REF. TROX ou similar. </v>
      </c>
      <c r="C192" s="28">
        <v>1</v>
      </c>
      <c r="D192" s="15" t="s">
        <v>12</v>
      </c>
      <c r="E192" s="19">
        <f>F192+G192</f>
        <v>75</v>
      </c>
      <c r="F192" s="19">
        <f>N195</f>
        <v>75</v>
      </c>
      <c r="G192" s="19">
        <v>0</v>
      </c>
      <c r="H192" s="46"/>
      <c r="I192" s="15" t="s">
        <v>20</v>
      </c>
      <c r="K192" s="15"/>
      <c r="L192" s="15" t="s">
        <v>61</v>
      </c>
      <c r="M192" s="15" t="s">
        <v>59</v>
      </c>
      <c r="N192" s="15">
        <v>89.25</v>
      </c>
    </row>
    <row r="193" spans="2:14">
      <c r="B193" s="1"/>
      <c r="C193" s="1"/>
      <c r="D193" s="1"/>
      <c r="E193" s="18"/>
      <c r="F193" s="2"/>
      <c r="G193" s="2"/>
      <c r="H193" s="47"/>
      <c r="I193" s="1"/>
      <c r="K193" s="15"/>
      <c r="L193" s="15"/>
      <c r="M193" s="15"/>
      <c r="N193" s="15"/>
    </row>
    <row r="194" spans="2:14">
      <c r="B194" s="1"/>
      <c r="C194" s="1"/>
      <c r="D194" s="1"/>
      <c r="E194" s="17"/>
      <c r="F194" s="2"/>
      <c r="G194" s="2"/>
      <c r="H194" s="47"/>
      <c r="I194" s="1"/>
      <c r="K194" s="15"/>
      <c r="L194" s="15"/>
      <c r="M194" s="15"/>
      <c r="N194" s="15"/>
    </row>
    <row r="195" spans="2:14">
      <c r="B195" s="15"/>
      <c r="C195" s="15"/>
      <c r="D195" s="15"/>
      <c r="E195" s="15"/>
      <c r="F195" s="15"/>
      <c r="G195" s="15"/>
      <c r="H195" s="48"/>
      <c r="I195" s="15"/>
      <c r="K195" s="15"/>
      <c r="L195" s="15" t="s">
        <v>22</v>
      </c>
      <c r="M195" s="15"/>
      <c r="N195" s="19">
        <f>MIN(N190:N192)</f>
        <v>75</v>
      </c>
    </row>
    <row r="196" spans="2:14">
      <c r="B196" s="15" t="s">
        <v>23</v>
      </c>
      <c r="C196" s="15"/>
      <c r="D196" s="15"/>
      <c r="E196" s="15"/>
      <c r="F196" s="19">
        <f>SUM(F192:F195)</f>
        <v>75</v>
      </c>
      <c r="G196" s="19">
        <f>SUM(G192:G195)</f>
        <v>0</v>
      </c>
      <c r="H196" s="19">
        <f>F196+G196</f>
        <v>75</v>
      </c>
      <c r="I196" s="15"/>
    </row>
    <row r="197" spans="2:14" ht="25.15" customHeight="1"/>
    <row r="199" spans="2:14">
      <c r="B199" s="23" t="s">
        <v>0</v>
      </c>
      <c r="C199" s="49" t="s">
        <v>54</v>
      </c>
      <c r="D199" s="50"/>
      <c r="E199" s="50"/>
      <c r="F199" s="50"/>
      <c r="G199" s="51"/>
      <c r="H199" s="23" t="s">
        <v>2</v>
      </c>
      <c r="I199" s="23" t="s">
        <v>3</v>
      </c>
      <c r="K199" s="52" t="s">
        <v>4</v>
      </c>
      <c r="L199" s="53"/>
      <c r="M199" s="53"/>
      <c r="N199" s="54"/>
    </row>
    <row r="200" spans="2:14" ht="13.15" customHeight="1">
      <c r="B200" s="30" t="s">
        <v>68</v>
      </c>
      <c r="C200" s="43" t="str">
        <f>[3]SintéticaSist.4!E40</f>
        <v xml:space="preserve">VENEZIANA AWK EM ALUMINIO EXTRUDADO,  B=1197xH=497mm, REF. TROX ou similar. </v>
      </c>
      <c r="D200" s="44"/>
      <c r="E200" s="44"/>
      <c r="F200" s="44"/>
      <c r="G200" s="45"/>
      <c r="H200" s="31" t="s">
        <v>6</v>
      </c>
      <c r="I200" s="30" t="s">
        <v>7</v>
      </c>
      <c r="K200" s="15" t="s">
        <v>56</v>
      </c>
      <c r="L200" s="23" t="s">
        <v>69</v>
      </c>
      <c r="M200" s="15" t="s">
        <v>2</v>
      </c>
      <c r="N200" s="15" t="s">
        <v>9</v>
      </c>
    </row>
    <row r="201" spans="2:14">
      <c r="B201" s="15" t="s">
        <v>10</v>
      </c>
      <c r="C201" s="15" t="s">
        <v>11</v>
      </c>
      <c r="D201" s="15" t="s">
        <v>12</v>
      </c>
      <c r="E201" s="15" t="s">
        <v>13</v>
      </c>
      <c r="F201" s="15" t="s">
        <v>14</v>
      </c>
      <c r="G201" s="15" t="s">
        <v>15</v>
      </c>
      <c r="H201" s="15" t="s">
        <v>16</v>
      </c>
      <c r="I201" s="15"/>
      <c r="K201" s="15"/>
      <c r="L201" s="15" t="s">
        <v>58</v>
      </c>
      <c r="M201" s="15" t="s">
        <v>59</v>
      </c>
      <c r="N201" s="15">
        <v>383</v>
      </c>
    </row>
    <row r="202" spans="2:14">
      <c r="B202" s="15"/>
      <c r="C202" s="15"/>
      <c r="D202" s="15"/>
      <c r="E202" s="29" t="s">
        <v>18</v>
      </c>
      <c r="F202" s="29" t="s">
        <v>18</v>
      </c>
      <c r="G202" s="29" t="s">
        <v>18</v>
      </c>
      <c r="H202" s="29" t="s">
        <v>18</v>
      </c>
      <c r="I202" s="15"/>
      <c r="K202" s="15"/>
      <c r="L202" s="15" t="s">
        <v>60</v>
      </c>
      <c r="M202" s="15" t="s">
        <v>59</v>
      </c>
      <c r="N202" s="15">
        <v>360.37</v>
      </c>
    </row>
    <row r="203" spans="2:14">
      <c r="B203" s="15" t="str">
        <f>C200</f>
        <v xml:space="preserve">VENEZIANA AWK EM ALUMINIO EXTRUDADO,  B=1197xH=497mm, REF. TROX ou similar. </v>
      </c>
      <c r="C203" s="28">
        <v>1</v>
      </c>
      <c r="D203" s="15" t="s">
        <v>12</v>
      </c>
      <c r="E203" s="19">
        <f>F203+G203</f>
        <v>360.37</v>
      </c>
      <c r="F203" s="19">
        <f>N206</f>
        <v>360.37</v>
      </c>
      <c r="G203" s="19">
        <v>0</v>
      </c>
      <c r="H203" s="46"/>
      <c r="I203" s="15" t="s">
        <v>20</v>
      </c>
      <c r="K203" s="15"/>
      <c r="L203" s="15" t="s">
        <v>61</v>
      </c>
      <c r="M203" s="15" t="s">
        <v>59</v>
      </c>
      <c r="N203" s="15">
        <v>404.62</v>
      </c>
    </row>
    <row r="204" spans="2:14">
      <c r="B204" s="1"/>
      <c r="C204" s="1"/>
      <c r="D204" s="1"/>
      <c r="E204" s="18"/>
      <c r="F204" s="2"/>
      <c r="G204" s="2"/>
      <c r="H204" s="47"/>
      <c r="I204" s="1"/>
      <c r="K204" s="15"/>
      <c r="L204" s="15"/>
      <c r="M204" s="15"/>
      <c r="N204" s="15"/>
    </row>
    <row r="205" spans="2:14">
      <c r="B205" s="1"/>
      <c r="C205" s="1"/>
      <c r="D205" s="1"/>
      <c r="E205" s="17"/>
      <c r="F205" s="2"/>
      <c r="G205" s="2"/>
      <c r="H205" s="47"/>
      <c r="I205" s="1"/>
      <c r="K205" s="15"/>
      <c r="L205" s="15"/>
      <c r="M205" s="15"/>
      <c r="N205" s="15"/>
    </row>
    <row r="206" spans="2:14">
      <c r="B206" s="15"/>
      <c r="C206" s="15"/>
      <c r="D206" s="15"/>
      <c r="E206" s="15"/>
      <c r="F206" s="15"/>
      <c r="G206" s="15"/>
      <c r="H206" s="48"/>
      <c r="I206" s="15"/>
      <c r="K206" s="15"/>
      <c r="L206" s="15" t="s">
        <v>22</v>
      </c>
      <c r="M206" s="15"/>
      <c r="N206" s="19">
        <f>MIN(N201:N203)</f>
        <v>360.37</v>
      </c>
    </row>
    <row r="207" spans="2:14">
      <c r="B207" s="15" t="s">
        <v>23</v>
      </c>
      <c r="C207" s="15"/>
      <c r="D207" s="15"/>
      <c r="E207" s="15"/>
      <c r="F207" s="19">
        <f>SUM(F203:F206)</f>
        <v>360.37</v>
      </c>
      <c r="G207" s="19">
        <f>SUM(G203:G206)</f>
        <v>0</v>
      </c>
      <c r="H207" s="19">
        <f>F207+G207</f>
        <v>360.37</v>
      </c>
      <c r="I207" s="15"/>
    </row>
    <row r="210" spans="1:14">
      <c r="B210" s="23" t="s">
        <v>0</v>
      </c>
      <c r="C210" s="49" t="s">
        <v>54</v>
      </c>
      <c r="D210" s="50"/>
      <c r="E210" s="50"/>
      <c r="F210" s="50"/>
      <c r="G210" s="51"/>
      <c r="H210" s="23" t="s">
        <v>2</v>
      </c>
      <c r="I210" s="23" t="s">
        <v>3</v>
      </c>
      <c r="K210" s="52" t="s">
        <v>4</v>
      </c>
      <c r="L210" s="53"/>
      <c r="M210" s="53"/>
      <c r="N210" s="54"/>
    </row>
    <row r="211" spans="1:14" ht="13.15" customHeight="1">
      <c r="B211" s="30" t="s">
        <v>70</v>
      </c>
      <c r="C211" s="43" t="str">
        <f>'[3]SintéticaSist.1 '!E39</f>
        <v xml:space="preserve">DIFUSOR LINEAR, ADE-1-AG, H=122xL=425mm, REF. TROX ou similar. </v>
      </c>
      <c r="D211" s="44"/>
      <c r="E211" s="44"/>
      <c r="F211" s="44"/>
      <c r="G211" s="45"/>
      <c r="H211" s="31" t="s">
        <v>6</v>
      </c>
      <c r="I211" s="30" t="s">
        <v>7</v>
      </c>
      <c r="K211" s="15" t="s">
        <v>56</v>
      </c>
      <c r="L211" s="23" t="s">
        <v>71</v>
      </c>
      <c r="M211" s="15" t="s">
        <v>2</v>
      </c>
      <c r="N211" s="15" t="s">
        <v>9</v>
      </c>
    </row>
    <row r="212" spans="1:14">
      <c r="B212" s="15" t="s">
        <v>10</v>
      </c>
      <c r="C212" s="15" t="s">
        <v>11</v>
      </c>
      <c r="D212" s="15" t="s">
        <v>12</v>
      </c>
      <c r="E212" s="15" t="s">
        <v>13</v>
      </c>
      <c r="F212" s="15" t="s">
        <v>14</v>
      </c>
      <c r="G212" s="15" t="s">
        <v>15</v>
      </c>
      <c r="H212" s="15" t="s">
        <v>16</v>
      </c>
      <c r="I212" s="15"/>
      <c r="K212" s="15"/>
      <c r="L212" s="15" t="s">
        <v>58</v>
      </c>
      <c r="M212" s="15" t="s">
        <v>59</v>
      </c>
      <c r="N212" s="15">
        <v>116</v>
      </c>
    </row>
    <row r="213" spans="1:14">
      <c r="B213" s="15"/>
      <c r="C213" s="15"/>
      <c r="D213" s="15"/>
      <c r="E213" s="29" t="s">
        <v>18</v>
      </c>
      <c r="F213" s="29" t="s">
        <v>18</v>
      </c>
      <c r="G213" s="29" t="s">
        <v>18</v>
      </c>
      <c r="H213" s="29" t="s">
        <v>18</v>
      </c>
      <c r="I213" s="15"/>
      <c r="K213" s="15"/>
      <c r="L213" s="15" t="s">
        <v>60</v>
      </c>
      <c r="M213" s="15" t="s">
        <v>59</v>
      </c>
      <c r="N213" s="15">
        <v>151.06</v>
      </c>
    </row>
    <row r="214" spans="1:14">
      <c r="A214" s="32"/>
      <c r="B214" s="15" t="str">
        <f>C211</f>
        <v xml:space="preserve">DIFUSOR LINEAR, ADE-1-AG, H=122xL=425mm, REF. TROX ou similar. </v>
      </c>
      <c r="C214" s="28">
        <v>1</v>
      </c>
      <c r="D214" s="15" t="s">
        <v>12</v>
      </c>
      <c r="E214" s="19">
        <f>F214+G214</f>
        <v>65.319999999999993</v>
      </c>
      <c r="F214" s="19">
        <f>N217</f>
        <v>65.319999999999993</v>
      </c>
      <c r="G214" s="19">
        <v>0</v>
      </c>
      <c r="H214" s="46"/>
      <c r="I214" s="15" t="s">
        <v>20</v>
      </c>
      <c r="K214" s="15"/>
      <c r="L214" s="15" t="s">
        <v>61</v>
      </c>
      <c r="M214" s="15" t="s">
        <v>59</v>
      </c>
      <c r="N214" s="15">
        <v>65.319999999999993</v>
      </c>
    </row>
    <row r="215" spans="1:14">
      <c r="A215" s="32"/>
      <c r="B215" s="1"/>
      <c r="C215" s="1"/>
      <c r="D215" s="1"/>
      <c r="E215" s="18"/>
      <c r="F215" s="2"/>
      <c r="G215" s="2"/>
      <c r="H215" s="47"/>
      <c r="I215" s="1"/>
      <c r="K215" s="15"/>
      <c r="L215" s="15"/>
      <c r="M215" s="15"/>
      <c r="N215" s="15"/>
    </row>
    <row r="216" spans="1:14">
      <c r="A216" s="32"/>
      <c r="B216" s="1"/>
      <c r="C216" s="1"/>
      <c r="D216" s="1"/>
      <c r="E216" s="17"/>
      <c r="F216" s="2"/>
      <c r="G216" s="2"/>
      <c r="H216" s="47"/>
      <c r="I216" s="1"/>
      <c r="K216" s="15"/>
      <c r="L216" s="15"/>
      <c r="M216" s="15"/>
      <c r="N216" s="15"/>
    </row>
    <row r="217" spans="1:14">
      <c r="A217" s="32"/>
      <c r="B217" s="15"/>
      <c r="C217" s="15"/>
      <c r="D217" s="15"/>
      <c r="E217" s="15"/>
      <c r="F217" s="15"/>
      <c r="G217" s="15"/>
      <c r="H217" s="48"/>
      <c r="I217" s="15"/>
      <c r="K217" s="15"/>
      <c r="L217" s="15" t="s">
        <v>22</v>
      </c>
      <c r="M217" s="15"/>
      <c r="N217" s="19">
        <f>MIN(N212:N214)</f>
        <v>65.319999999999993</v>
      </c>
    </row>
    <row r="218" spans="1:14">
      <c r="A218" s="32"/>
      <c r="B218" s="15" t="s">
        <v>23</v>
      </c>
      <c r="C218" s="15"/>
      <c r="D218" s="15"/>
      <c r="E218" s="15"/>
      <c r="F218" s="19">
        <f>SUM(F214:F217)</f>
        <v>65.319999999999993</v>
      </c>
      <c r="G218" s="19">
        <f>SUM(G214:G217)</f>
        <v>0</v>
      </c>
      <c r="H218" s="19">
        <f>F218+G218</f>
        <v>65.319999999999993</v>
      </c>
      <c r="I218" s="15"/>
    </row>
    <row r="221" spans="1:14">
      <c r="A221" s="32"/>
      <c r="B221" s="23" t="s">
        <v>0</v>
      </c>
      <c r="C221" s="49" t="s">
        <v>54</v>
      </c>
      <c r="D221" s="50"/>
      <c r="E221" s="50"/>
      <c r="F221" s="50"/>
      <c r="G221" s="51"/>
      <c r="H221" s="23" t="s">
        <v>2</v>
      </c>
      <c r="I221" s="23" t="s">
        <v>3</v>
      </c>
      <c r="K221" s="52" t="s">
        <v>4</v>
      </c>
      <c r="L221" s="53"/>
      <c r="M221" s="53"/>
      <c r="N221" s="54"/>
    </row>
    <row r="222" spans="1:14" ht="13.15" customHeight="1">
      <c r="A222" s="32"/>
      <c r="B222" s="30" t="s">
        <v>72</v>
      </c>
      <c r="C222" s="43" t="str">
        <f>'[3]SintéticaSist.1 '!E40</f>
        <v xml:space="preserve">DIFUSOR LINEAR, ADE-1-AG, H=155xL=425mm, REF. TROX ou similar. </v>
      </c>
      <c r="D222" s="44"/>
      <c r="E222" s="44"/>
      <c r="F222" s="44"/>
      <c r="G222" s="45"/>
      <c r="H222" s="31" t="s">
        <v>6</v>
      </c>
      <c r="I222" s="30" t="s">
        <v>7</v>
      </c>
      <c r="K222" s="15" t="s">
        <v>56</v>
      </c>
      <c r="L222" s="23" t="s">
        <v>73</v>
      </c>
      <c r="M222" s="15" t="s">
        <v>2</v>
      </c>
      <c r="N222" s="15" t="s">
        <v>9</v>
      </c>
    </row>
    <row r="223" spans="1:14">
      <c r="A223" s="32"/>
      <c r="B223" s="15" t="s">
        <v>10</v>
      </c>
      <c r="C223" s="15" t="s">
        <v>11</v>
      </c>
      <c r="D223" s="15" t="s">
        <v>12</v>
      </c>
      <c r="E223" s="15" t="s">
        <v>13</v>
      </c>
      <c r="F223" s="15" t="s">
        <v>14</v>
      </c>
      <c r="G223" s="15" t="s">
        <v>15</v>
      </c>
      <c r="H223" s="15" t="s">
        <v>16</v>
      </c>
      <c r="I223" s="15"/>
      <c r="K223" s="15"/>
      <c r="L223" s="15" t="s">
        <v>58</v>
      </c>
      <c r="M223" s="15" t="s">
        <v>59</v>
      </c>
      <c r="N223" s="15">
        <v>143</v>
      </c>
    </row>
    <row r="224" spans="1:14">
      <c r="A224" s="32"/>
      <c r="B224" s="15"/>
      <c r="C224" s="15"/>
      <c r="D224" s="15"/>
      <c r="E224" s="29" t="s">
        <v>18</v>
      </c>
      <c r="F224" s="29" t="s">
        <v>18</v>
      </c>
      <c r="G224" s="29" t="s">
        <v>18</v>
      </c>
      <c r="H224" s="29" t="s">
        <v>18</v>
      </c>
      <c r="I224" s="15"/>
      <c r="K224" s="15"/>
      <c r="L224" s="15" t="s">
        <v>60</v>
      </c>
      <c r="M224" s="15" t="s">
        <v>59</v>
      </c>
      <c r="N224" s="15">
        <v>174.3</v>
      </c>
    </row>
    <row r="225" spans="1:14">
      <c r="A225" s="32"/>
      <c r="B225" s="15" t="str">
        <f>C222</f>
        <v xml:space="preserve">DIFUSOR LINEAR, ADE-1-AG, H=155xL=425mm, REF. TROX ou similar. </v>
      </c>
      <c r="C225" s="28">
        <v>1</v>
      </c>
      <c r="D225" s="15" t="s">
        <v>12</v>
      </c>
      <c r="E225" s="19">
        <f>F225+G225</f>
        <v>99.12</v>
      </c>
      <c r="F225" s="19">
        <f>N228</f>
        <v>99.12</v>
      </c>
      <c r="G225" s="19">
        <v>0</v>
      </c>
      <c r="H225" s="46"/>
      <c r="I225" s="15" t="s">
        <v>20</v>
      </c>
      <c r="K225" s="15"/>
      <c r="L225" s="15" t="s">
        <v>61</v>
      </c>
      <c r="M225" s="15" t="s">
        <v>59</v>
      </c>
      <c r="N225" s="15">
        <v>99.12</v>
      </c>
    </row>
    <row r="226" spans="1:14">
      <c r="A226" s="32"/>
      <c r="B226" s="1"/>
      <c r="C226" s="1"/>
      <c r="D226" s="1"/>
      <c r="E226" s="18"/>
      <c r="F226" s="2"/>
      <c r="G226" s="2"/>
      <c r="H226" s="47"/>
      <c r="I226" s="1"/>
      <c r="K226" s="15"/>
      <c r="L226" s="15"/>
      <c r="M226" s="15"/>
      <c r="N226" s="15"/>
    </row>
    <row r="227" spans="1:14">
      <c r="A227" s="32"/>
      <c r="B227" s="1"/>
      <c r="C227" s="1"/>
      <c r="D227" s="1"/>
      <c r="E227" s="17"/>
      <c r="F227" s="2"/>
      <c r="G227" s="2"/>
      <c r="H227" s="47"/>
      <c r="I227" s="1"/>
      <c r="K227" s="15"/>
      <c r="L227" s="15"/>
      <c r="M227" s="15"/>
      <c r="N227" s="15"/>
    </row>
    <row r="228" spans="1:14">
      <c r="B228" s="15"/>
      <c r="C228" s="15"/>
      <c r="D228" s="15"/>
      <c r="E228" s="15"/>
      <c r="F228" s="15"/>
      <c r="G228" s="15"/>
      <c r="H228" s="48"/>
      <c r="I228" s="15"/>
      <c r="K228" s="15"/>
      <c r="L228" s="15" t="s">
        <v>22</v>
      </c>
      <c r="M228" s="15"/>
      <c r="N228" s="19">
        <f>MIN(N223:N225)</f>
        <v>99.12</v>
      </c>
    </row>
    <row r="229" spans="1:14">
      <c r="B229" s="15" t="s">
        <v>23</v>
      </c>
      <c r="C229" s="15"/>
      <c r="D229" s="15"/>
      <c r="E229" s="15"/>
      <c r="F229" s="19">
        <f>SUM(F225:F228)</f>
        <v>99.12</v>
      </c>
      <c r="G229" s="19">
        <f>SUM(G225:G228)</f>
        <v>0</v>
      </c>
      <c r="H229" s="19">
        <f>F229+G229</f>
        <v>99.12</v>
      </c>
      <c r="I229" s="15"/>
    </row>
    <row r="232" spans="1:14">
      <c r="B232" s="23" t="s">
        <v>0</v>
      </c>
      <c r="C232" s="49" t="s">
        <v>54</v>
      </c>
      <c r="D232" s="50"/>
      <c r="E232" s="50"/>
      <c r="F232" s="50"/>
      <c r="G232" s="51"/>
      <c r="H232" s="23" t="s">
        <v>2</v>
      </c>
      <c r="I232" s="23" t="s">
        <v>3</v>
      </c>
      <c r="K232" s="52" t="s">
        <v>4</v>
      </c>
      <c r="L232" s="53"/>
      <c r="M232" s="53"/>
      <c r="N232" s="54"/>
    </row>
    <row r="233" spans="1:14" ht="15.6" customHeight="1">
      <c r="B233" s="30" t="s">
        <v>74</v>
      </c>
      <c r="C233" s="43" t="str">
        <f>'[3]SintéticaSist.1 '!E41</f>
        <v xml:space="preserve">DIFUSOR LINEAR, ADE-1-AG, H=155xL=525mm, REF. TROX ou similar. </v>
      </c>
      <c r="D233" s="44"/>
      <c r="E233" s="44"/>
      <c r="F233" s="44"/>
      <c r="G233" s="45"/>
      <c r="H233" s="31" t="s">
        <v>6</v>
      </c>
      <c r="I233" s="30" t="s">
        <v>7</v>
      </c>
      <c r="K233" s="15" t="s">
        <v>56</v>
      </c>
      <c r="L233" s="23" t="s">
        <v>75</v>
      </c>
      <c r="M233" s="15" t="s">
        <v>2</v>
      </c>
      <c r="N233" s="15" t="s">
        <v>9</v>
      </c>
    </row>
    <row r="234" spans="1:14">
      <c r="B234" s="15" t="s">
        <v>10</v>
      </c>
      <c r="C234" s="15" t="s">
        <v>11</v>
      </c>
      <c r="D234" s="15" t="s">
        <v>12</v>
      </c>
      <c r="E234" s="15" t="s">
        <v>13</v>
      </c>
      <c r="F234" s="15" t="s">
        <v>14</v>
      </c>
      <c r="G234" s="15" t="s">
        <v>15</v>
      </c>
      <c r="H234" s="15" t="s">
        <v>16</v>
      </c>
      <c r="I234" s="15"/>
      <c r="K234" s="15"/>
      <c r="L234" s="15" t="s">
        <v>58</v>
      </c>
      <c r="M234" s="15" t="s">
        <v>59</v>
      </c>
      <c r="N234" s="15">
        <v>176</v>
      </c>
    </row>
    <row r="235" spans="1:14">
      <c r="B235" s="15"/>
      <c r="C235" s="15"/>
      <c r="D235" s="15"/>
      <c r="E235" s="29" t="s">
        <v>18</v>
      </c>
      <c r="F235" s="29" t="s">
        <v>18</v>
      </c>
      <c r="G235" s="29" t="s">
        <v>18</v>
      </c>
      <c r="H235" s="29" t="s">
        <v>18</v>
      </c>
      <c r="I235" s="15"/>
      <c r="K235" s="15"/>
      <c r="L235" s="15" t="s">
        <v>60</v>
      </c>
      <c r="M235" s="15" t="s">
        <v>59</v>
      </c>
      <c r="N235" s="15">
        <v>201.55</v>
      </c>
    </row>
    <row r="236" spans="1:14" ht="19.899999999999999" customHeight="1">
      <c r="B236" s="16" t="str">
        <f>C233</f>
        <v xml:space="preserve">DIFUSOR LINEAR, ADE-1-AG, H=155xL=525mm, REF. TROX ou similar. </v>
      </c>
      <c r="C236" s="28">
        <v>1</v>
      </c>
      <c r="D236" s="15" t="s">
        <v>12</v>
      </c>
      <c r="E236" s="19">
        <f>F236+G236</f>
        <v>106.85</v>
      </c>
      <c r="F236" s="19">
        <f>N239</f>
        <v>106.85</v>
      </c>
      <c r="G236" s="19">
        <v>0</v>
      </c>
      <c r="H236" s="46"/>
      <c r="I236" s="15" t="s">
        <v>20</v>
      </c>
      <c r="K236" s="15"/>
      <c r="L236" s="15" t="s">
        <v>61</v>
      </c>
      <c r="M236" s="15" t="s">
        <v>59</v>
      </c>
      <c r="N236" s="15">
        <v>106.85</v>
      </c>
    </row>
    <row r="237" spans="1:14" ht="19.899999999999999" customHeight="1">
      <c r="B237" s="1"/>
      <c r="C237" s="1"/>
      <c r="D237" s="1"/>
      <c r="E237" s="18"/>
      <c r="F237" s="2"/>
      <c r="G237" s="2"/>
      <c r="H237" s="47"/>
      <c r="I237" s="1"/>
      <c r="K237" s="15"/>
      <c r="L237" s="15"/>
      <c r="M237" s="15"/>
      <c r="N237" s="15"/>
    </row>
    <row r="238" spans="1:14" ht="19.899999999999999" customHeight="1">
      <c r="B238" s="1"/>
      <c r="C238" s="1"/>
      <c r="D238" s="1"/>
      <c r="E238" s="17"/>
      <c r="F238" s="2"/>
      <c r="G238" s="2"/>
      <c r="H238" s="47"/>
      <c r="I238" s="1"/>
      <c r="K238" s="15"/>
      <c r="L238" s="15"/>
      <c r="M238" s="15"/>
      <c r="N238" s="15"/>
    </row>
    <row r="239" spans="1:14">
      <c r="B239" s="15"/>
      <c r="C239" s="15"/>
      <c r="D239" s="15"/>
      <c r="E239" s="15"/>
      <c r="F239" s="15"/>
      <c r="G239" s="15"/>
      <c r="H239" s="48"/>
      <c r="I239" s="15"/>
      <c r="K239" s="15"/>
      <c r="L239" s="15" t="s">
        <v>76</v>
      </c>
      <c r="M239" s="15"/>
      <c r="N239" s="19">
        <f>MIN(N234:N236)</f>
        <v>106.85</v>
      </c>
    </row>
    <row r="240" spans="1:14">
      <c r="B240" s="15" t="s">
        <v>23</v>
      </c>
      <c r="C240" s="15"/>
      <c r="D240" s="15"/>
      <c r="E240" s="15"/>
      <c r="F240" s="19">
        <f>SUM(F236:F239)</f>
        <v>106.85</v>
      </c>
      <c r="G240" s="19">
        <f>SUM(G236:G239)</f>
        <v>0</v>
      </c>
      <c r="H240" s="19">
        <f>F240+G240</f>
        <v>106.85</v>
      </c>
      <c r="I240" s="15"/>
    </row>
    <row r="241" spans="2:14">
      <c r="B241" s="26"/>
      <c r="C241" s="26"/>
      <c r="D241" s="26"/>
      <c r="E241" s="26"/>
      <c r="F241" s="27"/>
      <c r="G241" s="27"/>
      <c r="H241" s="27"/>
      <c r="I241" s="26"/>
    </row>
    <row r="243" spans="2:14">
      <c r="B243" s="23" t="s">
        <v>0</v>
      </c>
      <c r="C243" s="49" t="s">
        <v>54</v>
      </c>
      <c r="D243" s="50"/>
      <c r="E243" s="50"/>
      <c r="F243" s="50"/>
      <c r="G243" s="51"/>
      <c r="H243" s="23" t="s">
        <v>2</v>
      </c>
      <c r="I243" s="23" t="s">
        <v>3</v>
      </c>
      <c r="K243" s="52" t="s">
        <v>4</v>
      </c>
      <c r="L243" s="53"/>
      <c r="M243" s="53"/>
      <c r="N243" s="54"/>
    </row>
    <row r="244" spans="2:14">
      <c r="B244" s="30" t="s">
        <v>77</v>
      </c>
      <c r="C244" s="43" t="str">
        <f>'[3]SintéticaSist.1 '!E42</f>
        <v xml:space="preserve">DIFUSOR LINEAR, ADE-1-AG, H=254xL=425mm, REF. TROX ou similar. </v>
      </c>
      <c r="D244" s="44"/>
      <c r="E244" s="44"/>
      <c r="F244" s="44"/>
      <c r="G244" s="45"/>
      <c r="H244" s="31" t="s">
        <v>6</v>
      </c>
      <c r="I244" s="30" t="s">
        <v>7</v>
      </c>
      <c r="K244" s="15" t="s">
        <v>56</v>
      </c>
      <c r="L244" s="23" t="s">
        <v>78</v>
      </c>
      <c r="M244" s="15" t="s">
        <v>2</v>
      </c>
      <c r="N244" s="15" t="s">
        <v>9</v>
      </c>
    </row>
    <row r="245" spans="2:14">
      <c r="B245" s="15" t="s">
        <v>10</v>
      </c>
      <c r="C245" s="15" t="s">
        <v>11</v>
      </c>
      <c r="D245" s="15" t="s">
        <v>12</v>
      </c>
      <c r="E245" s="15" t="s">
        <v>13</v>
      </c>
      <c r="F245" s="15" t="s">
        <v>14</v>
      </c>
      <c r="G245" s="15" t="s">
        <v>15</v>
      </c>
      <c r="H245" s="15" t="s">
        <v>16</v>
      </c>
      <c r="I245" s="15"/>
      <c r="K245" s="15"/>
      <c r="L245" s="15" t="s">
        <v>58</v>
      </c>
      <c r="M245" s="15" t="s">
        <v>59</v>
      </c>
      <c r="N245" s="19">
        <v>425</v>
      </c>
    </row>
    <row r="246" spans="2:14">
      <c r="B246" s="15"/>
      <c r="C246" s="15"/>
      <c r="D246" s="15"/>
      <c r="E246" s="29" t="s">
        <v>18</v>
      </c>
      <c r="F246" s="29" t="s">
        <v>18</v>
      </c>
      <c r="G246" s="29" t="s">
        <v>18</v>
      </c>
      <c r="H246" s="29" t="s">
        <v>18</v>
      </c>
      <c r="I246" s="15"/>
      <c r="K246" s="15"/>
      <c r="L246" s="15" t="s">
        <v>60</v>
      </c>
      <c r="M246" s="15" t="s">
        <v>59</v>
      </c>
      <c r="N246" s="15">
        <v>244.02</v>
      </c>
    </row>
    <row r="247" spans="2:14">
      <c r="B247" s="16" t="str">
        <f>C244</f>
        <v xml:space="preserve">DIFUSOR LINEAR, ADE-1-AG, H=254xL=425mm, REF. TROX ou similar. </v>
      </c>
      <c r="C247" s="28">
        <v>1</v>
      </c>
      <c r="D247" s="15" t="s">
        <v>12</v>
      </c>
      <c r="E247" s="19">
        <f>F247+G247</f>
        <v>141.86000000000001</v>
      </c>
      <c r="F247" s="19">
        <f>N250</f>
        <v>141.86000000000001</v>
      </c>
      <c r="G247" s="19">
        <v>0</v>
      </c>
      <c r="H247" s="46"/>
      <c r="I247" s="15" t="s">
        <v>20</v>
      </c>
      <c r="K247" s="15"/>
      <c r="L247" s="15" t="s">
        <v>61</v>
      </c>
      <c r="M247" s="15" t="s">
        <v>59</v>
      </c>
      <c r="N247" s="15">
        <v>141.86000000000001</v>
      </c>
    </row>
    <row r="248" spans="2:14">
      <c r="B248" s="1"/>
      <c r="C248" s="1"/>
      <c r="D248" s="1"/>
      <c r="E248" s="18"/>
      <c r="F248" s="2"/>
      <c r="G248" s="2"/>
      <c r="H248" s="47"/>
      <c r="I248" s="1"/>
      <c r="K248" s="15"/>
      <c r="L248" s="15"/>
      <c r="M248" s="15"/>
      <c r="N248" s="15"/>
    </row>
    <row r="249" spans="2:14">
      <c r="B249" s="1"/>
      <c r="C249" s="1"/>
      <c r="D249" s="1"/>
      <c r="E249" s="17"/>
      <c r="F249" s="2"/>
      <c r="G249" s="2"/>
      <c r="H249" s="47"/>
      <c r="I249" s="1"/>
      <c r="K249" s="15"/>
      <c r="L249" s="15"/>
      <c r="M249" s="15"/>
      <c r="N249" s="15"/>
    </row>
    <row r="250" spans="2:14">
      <c r="B250" s="15"/>
      <c r="C250" s="15"/>
      <c r="D250" s="15"/>
      <c r="E250" s="15"/>
      <c r="F250" s="15"/>
      <c r="G250" s="15"/>
      <c r="H250" s="48"/>
      <c r="I250" s="15"/>
      <c r="K250" s="15"/>
      <c r="L250" s="15" t="s">
        <v>76</v>
      </c>
      <c r="M250" s="15"/>
      <c r="N250" s="19">
        <f>MIN(N245:N247)</f>
        <v>141.86000000000001</v>
      </c>
    </row>
    <row r="251" spans="2:14">
      <c r="B251" s="15" t="s">
        <v>23</v>
      </c>
      <c r="C251" s="15"/>
      <c r="D251" s="15"/>
      <c r="E251" s="15"/>
      <c r="F251" s="19">
        <f>SUM(F247:F250)</f>
        <v>141.86000000000001</v>
      </c>
      <c r="G251" s="19">
        <f>SUM(G247:G250)</f>
        <v>0</v>
      </c>
      <c r="H251" s="19">
        <f>F251+G251</f>
        <v>141.86000000000001</v>
      </c>
      <c r="I251" s="15"/>
    </row>
    <row r="252" spans="2:14">
      <c r="B252" s="26"/>
      <c r="C252" s="26"/>
      <c r="D252" s="26"/>
      <c r="E252" s="26"/>
      <c r="F252" s="27"/>
      <c r="G252" s="27"/>
      <c r="H252" s="27"/>
      <c r="I252" s="26"/>
    </row>
    <row r="253" spans="2:14">
      <c r="B253" s="26"/>
      <c r="C253" s="26"/>
      <c r="D253" s="26"/>
      <c r="E253" s="26"/>
      <c r="F253" s="27"/>
      <c r="G253" s="27"/>
      <c r="H253" s="27"/>
      <c r="I253" s="26"/>
    </row>
    <row r="254" spans="2:14">
      <c r="B254" s="23" t="s">
        <v>0</v>
      </c>
      <c r="C254" s="49" t="s">
        <v>54</v>
      </c>
      <c r="D254" s="50"/>
      <c r="E254" s="50"/>
      <c r="F254" s="50"/>
      <c r="G254" s="51"/>
      <c r="H254" s="23" t="s">
        <v>2</v>
      </c>
      <c r="I254" s="23" t="s">
        <v>3</v>
      </c>
      <c r="K254" s="52" t="s">
        <v>4</v>
      </c>
      <c r="L254" s="53"/>
      <c r="M254" s="53"/>
      <c r="N254" s="54"/>
    </row>
    <row r="255" spans="2:14">
      <c r="B255" s="30" t="s">
        <v>79</v>
      </c>
      <c r="C255" s="43" t="str">
        <f>[3]SintéticaSist.2!E43</f>
        <v xml:space="preserve">DIFUSOR LINEAR, ADE-1-AG, H=254xL=525mm, REF. TROX ou similar. </v>
      </c>
      <c r="D255" s="44"/>
      <c r="E255" s="44"/>
      <c r="F255" s="44"/>
      <c r="G255" s="45"/>
      <c r="H255" s="31" t="s">
        <v>6</v>
      </c>
      <c r="I255" s="30" t="s">
        <v>7</v>
      </c>
      <c r="K255" s="15" t="s">
        <v>56</v>
      </c>
      <c r="L255" s="23" t="s">
        <v>80</v>
      </c>
      <c r="M255" s="15" t="s">
        <v>2</v>
      </c>
      <c r="N255" s="15" t="s">
        <v>9</v>
      </c>
    </row>
    <row r="256" spans="2:14">
      <c r="B256" s="15" t="s">
        <v>10</v>
      </c>
      <c r="C256" s="15" t="s">
        <v>11</v>
      </c>
      <c r="D256" s="15" t="s">
        <v>12</v>
      </c>
      <c r="E256" s="15" t="s">
        <v>13</v>
      </c>
      <c r="F256" s="15" t="s">
        <v>14</v>
      </c>
      <c r="G256" s="15" t="s">
        <v>15</v>
      </c>
      <c r="H256" s="15" t="s">
        <v>16</v>
      </c>
      <c r="I256" s="15"/>
      <c r="K256" s="15"/>
      <c r="L256" s="15" t="s">
        <v>58</v>
      </c>
      <c r="M256" s="15" t="s">
        <v>59</v>
      </c>
      <c r="N256" s="19">
        <v>242</v>
      </c>
    </row>
    <row r="257" spans="2:14">
      <c r="B257" s="15"/>
      <c r="C257" s="15"/>
      <c r="D257" s="15"/>
      <c r="E257" s="29" t="s">
        <v>18</v>
      </c>
      <c r="F257" s="29" t="s">
        <v>18</v>
      </c>
      <c r="G257" s="29" t="s">
        <v>18</v>
      </c>
      <c r="H257" s="29" t="s">
        <v>18</v>
      </c>
      <c r="I257" s="15"/>
      <c r="K257" s="15"/>
      <c r="L257" s="15" t="s">
        <v>60</v>
      </c>
      <c r="M257" s="15" t="s">
        <v>59</v>
      </c>
      <c r="N257" s="15">
        <v>281.36</v>
      </c>
    </row>
    <row r="258" spans="2:14">
      <c r="B258" s="16" t="str">
        <f>C255</f>
        <v xml:space="preserve">DIFUSOR LINEAR, ADE-1-AG, H=254xL=525mm, REF. TROX ou similar. </v>
      </c>
      <c r="C258" s="28">
        <v>1</v>
      </c>
      <c r="D258" s="15" t="s">
        <v>12</v>
      </c>
      <c r="E258" s="19">
        <f>F258+G258</f>
        <v>174.98</v>
      </c>
      <c r="F258" s="19">
        <f>N261</f>
        <v>174.98</v>
      </c>
      <c r="G258" s="19">
        <v>0</v>
      </c>
      <c r="H258" s="46"/>
      <c r="I258" s="15" t="s">
        <v>20</v>
      </c>
      <c r="K258" s="15"/>
      <c r="L258" s="15" t="s">
        <v>61</v>
      </c>
      <c r="M258" s="15" t="s">
        <v>59</v>
      </c>
      <c r="N258" s="15">
        <v>174.98</v>
      </c>
    </row>
    <row r="259" spans="2:14">
      <c r="B259" s="1"/>
      <c r="C259" s="1"/>
      <c r="D259" s="1"/>
      <c r="E259" s="18"/>
      <c r="F259" s="2"/>
      <c r="G259" s="2"/>
      <c r="H259" s="47"/>
      <c r="I259" s="1"/>
      <c r="K259" s="15"/>
      <c r="L259" s="15"/>
      <c r="M259" s="15"/>
      <c r="N259" s="15"/>
    </row>
    <row r="260" spans="2:14">
      <c r="B260" s="1"/>
      <c r="C260" s="1"/>
      <c r="D260" s="1"/>
      <c r="E260" s="17"/>
      <c r="F260" s="2"/>
      <c r="G260" s="2"/>
      <c r="H260" s="47"/>
      <c r="I260" s="1"/>
      <c r="K260" s="15"/>
      <c r="L260" s="15"/>
      <c r="M260" s="15"/>
      <c r="N260" s="15"/>
    </row>
    <row r="261" spans="2:14">
      <c r="B261" s="15"/>
      <c r="C261" s="15"/>
      <c r="D261" s="15"/>
      <c r="E261" s="15"/>
      <c r="F261" s="15"/>
      <c r="G261" s="15"/>
      <c r="H261" s="48"/>
      <c r="I261" s="15"/>
      <c r="K261" s="15"/>
      <c r="L261" s="15" t="s">
        <v>76</v>
      </c>
      <c r="M261" s="15"/>
      <c r="N261" s="19">
        <f>MIN(N256:N258)</f>
        <v>174.98</v>
      </c>
    </row>
    <row r="262" spans="2:14">
      <c r="B262" s="15" t="s">
        <v>23</v>
      </c>
      <c r="C262" s="15"/>
      <c r="D262" s="15"/>
      <c r="E262" s="15"/>
      <c r="F262" s="19">
        <f>SUM(F258:F261)</f>
        <v>174.98</v>
      </c>
      <c r="G262" s="19">
        <f>SUM(G258:G261)</f>
        <v>0</v>
      </c>
      <c r="H262" s="19">
        <f>F262+G262</f>
        <v>174.98</v>
      </c>
      <c r="I262" s="15"/>
    </row>
    <row r="265" spans="2:14">
      <c r="B265" s="23" t="s">
        <v>0</v>
      </c>
      <c r="C265" s="49" t="s">
        <v>54</v>
      </c>
      <c r="D265" s="50"/>
      <c r="E265" s="50"/>
      <c r="F265" s="50"/>
      <c r="G265" s="51"/>
      <c r="H265" s="23" t="s">
        <v>2</v>
      </c>
      <c r="I265" s="23" t="s">
        <v>3</v>
      </c>
      <c r="K265" s="52" t="s">
        <v>4</v>
      </c>
      <c r="L265" s="53"/>
      <c r="M265" s="53"/>
      <c r="N265" s="54"/>
    </row>
    <row r="266" spans="2:14">
      <c r="B266" s="30" t="s">
        <v>81</v>
      </c>
      <c r="C266" s="43" t="str">
        <f>[3]SintéticaSist.3!E34</f>
        <v xml:space="preserve">DIFUSOR LINEAR, ADE-1-AG, H=188xL=525mm, REF. TROX ou similar. </v>
      </c>
      <c r="D266" s="44"/>
      <c r="E266" s="44"/>
      <c r="F266" s="44"/>
      <c r="G266" s="45"/>
      <c r="H266" s="31" t="s">
        <v>6</v>
      </c>
      <c r="I266" s="30" t="s">
        <v>7</v>
      </c>
      <c r="K266" s="15" t="s">
        <v>56</v>
      </c>
      <c r="L266" s="23" t="s">
        <v>82</v>
      </c>
      <c r="M266" s="15" t="s">
        <v>2</v>
      </c>
      <c r="N266" s="15" t="s">
        <v>9</v>
      </c>
    </row>
    <row r="267" spans="2:14">
      <c r="B267" s="15" t="s">
        <v>10</v>
      </c>
      <c r="C267" s="15" t="s">
        <v>11</v>
      </c>
      <c r="D267" s="15" t="s">
        <v>12</v>
      </c>
      <c r="E267" s="15" t="s">
        <v>13</v>
      </c>
      <c r="F267" s="15" t="s">
        <v>14</v>
      </c>
      <c r="G267" s="15" t="s">
        <v>15</v>
      </c>
      <c r="H267" s="15" t="s">
        <v>16</v>
      </c>
      <c r="I267" s="15"/>
      <c r="K267" s="15"/>
      <c r="L267" s="15" t="s">
        <v>58</v>
      </c>
      <c r="M267" s="15" t="s">
        <v>59</v>
      </c>
      <c r="N267" s="19">
        <v>176</v>
      </c>
    </row>
    <row r="268" spans="2:14">
      <c r="B268" s="15"/>
      <c r="C268" s="15"/>
      <c r="D268" s="15"/>
      <c r="E268" s="29" t="s">
        <v>18</v>
      </c>
      <c r="F268" s="29" t="s">
        <v>18</v>
      </c>
      <c r="G268" s="29" t="s">
        <v>18</v>
      </c>
      <c r="H268" s="29" t="s">
        <v>18</v>
      </c>
      <c r="I268" s="15"/>
      <c r="K268" s="15"/>
      <c r="L268" s="15" t="s">
        <v>60</v>
      </c>
      <c r="M268" s="15" t="s">
        <v>59</v>
      </c>
      <c r="N268" s="15">
        <v>228.15</v>
      </c>
    </row>
    <row r="269" spans="2:14">
      <c r="B269" s="16" t="str">
        <f>C266</f>
        <v xml:space="preserve">DIFUSOR LINEAR, ADE-1-AG, H=188xL=525mm, REF. TROX ou similar. </v>
      </c>
      <c r="C269" s="28">
        <v>1</v>
      </c>
      <c r="D269" s="15" t="s">
        <v>12</v>
      </c>
      <c r="E269" s="19">
        <f>F269+G269</f>
        <v>127.72</v>
      </c>
      <c r="F269" s="19">
        <f>N272</f>
        <v>127.72</v>
      </c>
      <c r="G269" s="19">
        <v>0</v>
      </c>
      <c r="H269" s="46"/>
      <c r="I269" s="15" t="s">
        <v>20</v>
      </c>
      <c r="K269" s="15"/>
      <c r="L269" s="15" t="s">
        <v>61</v>
      </c>
      <c r="M269" s="15" t="s">
        <v>59</v>
      </c>
      <c r="N269" s="15">
        <v>127.72</v>
      </c>
    </row>
    <row r="270" spans="2:14">
      <c r="B270" s="1"/>
      <c r="C270" s="1"/>
      <c r="D270" s="1"/>
      <c r="E270" s="18"/>
      <c r="F270" s="2"/>
      <c r="G270" s="2"/>
      <c r="H270" s="47"/>
      <c r="I270" s="1"/>
      <c r="K270" s="15"/>
      <c r="L270" s="15"/>
      <c r="M270" s="15"/>
      <c r="N270" s="15"/>
    </row>
    <row r="271" spans="2:14">
      <c r="B271" s="1"/>
      <c r="C271" s="1"/>
      <c r="D271" s="1"/>
      <c r="E271" s="17"/>
      <c r="F271" s="2"/>
      <c r="G271" s="2"/>
      <c r="H271" s="47"/>
      <c r="I271" s="1"/>
      <c r="K271" s="15"/>
      <c r="L271" s="15"/>
      <c r="M271" s="15"/>
      <c r="N271" s="15"/>
    </row>
    <row r="272" spans="2:14">
      <c r="B272" s="15"/>
      <c r="C272" s="15"/>
      <c r="D272" s="15"/>
      <c r="E272" s="15"/>
      <c r="F272" s="15"/>
      <c r="G272" s="15"/>
      <c r="H272" s="48"/>
      <c r="I272" s="15"/>
      <c r="K272" s="15"/>
      <c r="L272" s="15" t="s">
        <v>76</v>
      </c>
      <c r="M272" s="15"/>
      <c r="N272" s="19">
        <f>MIN(N267:N269)</f>
        <v>127.72</v>
      </c>
    </row>
    <row r="273" spans="2:14">
      <c r="B273" s="15" t="s">
        <v>23</v>
      </c>
      <c r="C273" s="15"/>
      <c r="D273" s="15"/>
      <c r="E273" s="15"/>
      <c r="F273" s="19">
        <f>SUM(F269:F272)</f>
        <v>127.72</v>
      </c>
      <c r="G273" s="19">
        <f>SUM(G269:G272)</f>
        <v>0</v>
      </c>
      <c r="H273" s="19">
        <f>F273+G273</f>
        <v>127.72</v>
      </c>
      <c r="I273" s="15"/>
    </row>
    <row r="276" spans="2:14">
      <c r="B276" s="23" t="s">
        <v>0</v>
      </c>
      <c r="C276" s="49" t="s">
        <v>54</v>
      </c>
      <c r="D276" s="50"/>
      <c r="E276" s="50"/>
      <c r="F276" s="50"/>
      <c r="G276" s="51"/>
      <c r="H276" s="23" t="s">
        <v>2</v>
      </c>
      <c r="I276" s="23" t="s">
        <v>3</v>
      </c>
      <c r="K276" s="52" t="s">
        <v>4</v>
      </c>
      <c r="L276" s="53"/>
      <c r="M276" s="53"/>
      <c r="N276" s="54"/>
    </row>
    <row r="277" spans="2:14">
      <c r="B277" s="30" t="s">
        <v>83</v>
      </c>
      <c r="C277" s="43" t="str">
        <f>[3]SintéticaSist.4!E43</f>
        <v xml:space="preserve">DIFUSOR LINEAR, ADE-1-AG, H=254xL=625mm, REF. TROX ou similar. </v>
      </c>
      <c r="D277" s="44"/>
      <c r="E277" s="44"/>
      <c r="F277" s="44"/>
      <c r="G277" s="45"/>
      <c r="H277" s="31" t="s">
        <v>6</v>
      </c>
      <c r="I277" s="30" t="s">
        <v>7</v>
      </c>
      <c r="K277" s="15" t="s">
        <v>56</v>
      </c>
      <c r="L277" s="23" t="s">
        <v>84</v>
      </c>
      <c r="M277" s="15" t="s">
        <v>2</v>
      </c>
      <c r="N277" s="15" t="s">
        <v>9</v>
      </c>
    </row>
    <row r="278" spans="2:14">
      <c r="B278" s="15" t="s">
        <v>10</v>
      </c>
      <c r="C278" s="15" t="s">
        <v>11</v>
      </c>
      <c r="D278" s="15" t="s">
        <v>12</v>
      </c>
      <c r="E278" s="15" t="s">
        <v>13</v>
      </c>
      <c r="F278" s="15" t="s">
        <v>14</v>
      </c>
      <c r="G278" s="15" t="s">
        <v>15</v>
      </c>
      <c r="H278" s="15" t="s">
        <v>16</v>
      </c>
      <c r="I278" s="15"/>
      <c r="K278" s="15"/>
      <c r="L278" s="15" t="s">
        <v>58</v>
      </c>
      <c r="M278" s="15" t="s">
        <v>59</v>
      </c>
      <c r="N278" s="15">
        <v>289</v>
      </c>
    </row>
    <row r="279" spans="2:14">
      <c r="B279" s="15"/>
      <c r="C279" s="15"/>
      <c r="D279" s="15"/>
      <c r="E279" s="29" t="s">
        <v>18</v>
      </c>
      <c r="F279" s="29" t="s">
        <v>18</v>
      </c>
      <c r="G279" s="29" t="s">
        <v>18</v>
      </c>
      <c r="H279" s="29" t="s">
        <v>18</v>
      </c>
      <c r="I279" s="15"/>
      <c r="K279" s="15"/>
      <c r="L279" s="15" t="s">
        <v>60</v>
      </c>
      <c r="M279" s="15" t="s">
        <v>59</v>
      </c>
      <c r="N279" s="15">
        <v>318.69</v>
      </c>
    </row>
    <row r="280" spans="2:14">
      <c r="B280" s="16" t="str">
        <f>C277</f>
        <v xml:space="preserve">DIFUSOR LINEAR, ADE-1-AG, H=254xL=625mm, REF. TROX ou similar. </v>
      </c>
      <c r="C280" s="28">
        <v>1</v>
      </c>
      <c r="D280" s="15" t="s">
        <v>12</v>
      </c>
      <c r="E280" s="19">
        <f>F280+G280</f>
        <v>207.18</v>
      </c>
      <c r="F280" s="19">
        <f>N283</f>
        <v>207.18</v>
      </c>
      <c r="G280" s="19">
        <v>0</v>
      </c>
      <c r="H280" s="46"/>
      <c r="I280" s="15" t="s">
        <v>20</v>
      </c>
      <c r="K280" s="15"/>
      <c r="L280" s="15" t="s">
        <v>61</v>
      </c>
      <c r="M280" s="15" t="s">
        <v>59</v>
      </c>
      <c r="N280" s="15">
        <v>207.18</v>
      </c>
    </row>
    <row r="281" spans="2:14">
      <c r="B281" s="1"/>
      <c r="C281" s="1"/>
      <c r="D281" s="1"/>
      <c r="E281" s="18"/>
      <c r="F281" s="2"/>
      <c r="G281" s="2"/>
      <c r="H281" s="47"/>
      <c r="I281" s="1"/>
      <c r="K281" s="15"/>
      <c r="L281" s="15"/>
      <c r="M281" s="15"/>
      <c r="N281" s="15"/>
    </row>
    <row r="282" spans="2:14">
      <c r="B282" s="1"/>
      <c r="C282" s="1"/>
      <c r="D282" s="1"/>
      <c r="E282" s="17"/>
      <c r="F282" s="2"/>
      <c r="G282" s="2"/>
      <c r="H282" s="47"/>
      <c r="I282" s="1"/>
      <c r="K282" s="15"/>
      <c r="L282" s="15"/>
      <c r="M282" s="15"/>
      <c r="N282" s="15"/>
    </row>
    <row r="283" spans="2:14">
      <c r="B283" s="15"/>
      <c r="C283" s="15"/>
      <c r="D283" s="15"/>
      <c r="E283" s="15"/>
      <c r="F283" s="15"/>
      <c r="G283" s="15"/>
      <c r="H283" s="48"/>
      <c r="I283" s="15"/>
      <c r="K283" s="15"/>
      <c r="L283" s="15" t="s">
        <v>76</v>
      </c>
      <c r="M283" s="15"/>
      <c r="N283" s="19">
        <f>MIN(N278:N280)</f>
        <v>207.18</v>
      </c>
    </row>
    <row r="284" spans="2:14">
      <c r="B284" s="15" t="s">
        <v>23</v>
      </c>
      <c r="C284" s="15"/>
      <c r="D284" s="15"/>
      <c r="E284" s="15"/>
      <c r="F284" s="19">
        <f>SUM(F280:F283)</f>
        <v>207.18</v>
      </c>
      <c r="G284" s="19">
        <f>SUM(G280:G283)</f>
        <v>0</v>
      </c>
      <c r="H284" s="19">
        <f>F284+G284</f>
        <v>207.18</v>
      </c>
      <c r="I284" s="15"/>
    </row>
    <row r="287" spans="2:14">
      <c r="B287" s="23" t="s">
        <v>0</v>
      </c>
      <c r="C287" s="49" t="s">
        <v>54</v>
      </c>
      <c r="D287" s="50"/>
      <c r="E287" s="50"/>
      <c r="F287" s="50"/>
      <c r="G287" s="51"/>
      <c r="H287" s="23" t="s">
        <v>2</v>
      </c>
      <c r="I287" s="23" t="s">
        <v>3</v>
      </c>
      <c r="K287" s="52" t="s">
        <v>4</v>
      </c>
      <c r="L287" s="53"/>
      <c r="M287" s="53"/>
      <c r="N287" s="54"/>
    </row>
    <row r="288" spans="2:14">
      <c r="B288" s="30" t="s">
        <v>85</v>
      </c>
      <c r="C288" s="43" t="str">
        <f>[3]SintéticaSist.4!E44</f>
        <v xml:space="preserve">DIFUSOR LINEAR, ADE-1-AG, H=254xL=1025mm, REF. TROX ou similar. </v>
      </c>
      <c r="D288" s="44"/>
      <c r="E288" s="44"/>
      <c r="F288" s="44"/>
      <c r="G288" s="45"/>
      <c r="H288" s="31" t="s">
        <v>6</v>
      </c>
      <c r="I288" s="30" t="s">
        <v>7</v>
      </c>
      <c r="K288" s="15" t="s">
        <v>56</v>
      </c>
      <c r="L288" s="23" t="s">
        <v>86</v>
      </c>
      <c r="M288" s="15" t="s">
        <v>2</v>
      </c>
      <c r="N288" s="15" t="s">
        <v>9</v>
      </c>
    </row>
    <row r="289" spans="2:14">
      <c r="B289" s="15" t="s">
        <v>10</v>
      </c>
      <c r="C289" s="15" t="s">
        <v>11</v>
      </c>
      <c r="D289" s="15" t="s">
        <v>12</v>
      </c>
      <c r="E289" s="15" t="s">
        <v>13</v>
      </c>
      <c r="F289" s="15" t="s">
        <v>14</v>
      </c>
      <c r="G289" s="15" t="s">
        <v>15</v>
      </c>
      <c r="H289" s="15" t="s">
        <v>16</v>
      </c>
      <c r="I289" s="15"/>
      <c r="K289" s="15"/>
      <c r="L289" s="15" t="s">
        <v>58</v>
      </c>
      <c r="M289" s="15" t="s">
        <v>59</v>
      </c>
      <c r="N289" s="15">
        <v>474</v>
      </c>
    </row>
    <row r="290" spans="2:14">
      <c r="B290" s="15"/>
      <c r="C290" s="15"/>
      <c r="D290" s="15"/>
      <c r="E290" s="29" t="s">
        <v>18</v>
      </c>
      <c r="F290" s="29" t="s">
        <v>18</v>
      </c>
      <c r="G290" s="29" t="s">
        <v>18</v>
      </c>
      <c r="H290" s="29" t="s">
        <v>18</v>
      </c>
      <c r="I290" s="15"/>
      <c r="K290" s="15"/>
      <c r="L290" s="15" t="s">
        <v>60</v>
      </c>
      <c r="M290" s="15" t="s">
        <v>59</v>
      </c>
      <c r="N290" s="15">
        <v>468.02</v>
      </c>
    </row>
    <row r="291" spans="2:14">
      <c r="B291" s="16" t="str">
        <f>C288</f>
        <v xml:space="preserve">DIFUSOR LINEAR, ADE-1-AG, H=254xL=1025mm, REF. TROX ou similar. </v>
      </c>
      <c r="C291" s="28">
        <v>1</v>
      </c>
      <c r="D291" s="15" t="s">
        <v>12</v>
      </c>
      <c r="E291" s="19">
        <f>F291+G291</f>
        <v>335.92</v>
      </c>
      <c r="F291" s="19">
        <f>N294</f>
        <v>335.92</v>
      </c>
      <c r="G291" s="19">
        <v>0</v>
      </c>
      <c r="H291" s="46"/>
      <c r="I291" s="15" t="s">
        <v>20</v>
      </c>
      <c r="K291" s="15"/>
      <c r="L291" s="15" t="s">
        <v>61</v>
      </c>
      <c r="M291" s="15" t="s">
        <v>59</v>
      </c>
      <c r="N291" s="15">
        <v>335.92</v>
      </c>
    </row>
    <row r="292" spans="2:14">
      <c r="B292" s="1"/>
      <c r="C292" s="1"/>
      <c r="D292" s="1"/>
      <c r="E292" s="18"/>
      <c r="F292" s="2"/>
      <c r="G292" s="2"/>
      <c r="H292" s="47"/>
      <c r="I292" s="1"/>
      <c r="K292" s="15"/>
      <c r="L292" s="15"/>
      <c r="M292" s="15"/>
      <c r="N292" s="15"/>
    </row>
    <row r="293" spans="2:14">
      <c r="B293" s="1"/>
      <c r="C293" s="1"/>
      <c r="D293" s="1"/>
      <c r="E293" s="17"/>
      <c r="F293" s="2"/>
      <c r="G293" s="2"/>
      <c r="H293" s="47"/>
      <c r="I293" s="1"/>
      <c r="K293" s="15"/>
      <c r="L293" s="15"/>
      <c r="M293" s="15"/>
      <c r="N293" s="15"/>
    </row>
    <row r="294" spans="2:14">
      <c r="B294" s="15"/>
      <c r="C294" s="15"/>
      <c r="D294" s="15"/>
      <c r="E294" s="15"/>
      <c r="F294" s="15"/>
      <c r="G294" s="15"/>
      <c r="H294" s="48"/>
      <c r="I294" s="15"/>
      <c r="K294" s="15"/>
      <c r="L294" s="15" t="s">
        <v>76</v>
      </c>
      <c r="M294" s="15"/>
      <c r="N294" s="19">
        <f>MIN(N289:N291)</f>
        <v>335.92</v>
      </c>
    </row>
    <row r="295" spans="2:14">
      <c r="B295" s="15" t="s">
        <v>23</v>
      </c>
      <c r="C295" s="15"/>
      <c r="D295" s="15"/>
      <c r="E295" s="15"/>
      <c r="F295" s="19">
        <f>SUM(F291:F294)</f>
        <v>335.92</v>
      </c>
      <c r="G295" s="19">
        <f>SUM(G291:G294)</f>
        <v>0</v>
      </c>
      <c r="H295" s="19">
        <f>F295+G295</f>
        <v>335.92</v>
      </c>
      <c r="I295" s="15"/>
    </row>
    <row r="298" spans="2:14">
      <c r="B298" s="23" t="s">
        <v>0</v>
      </c>
      <c r="C298" s="49" t="s">
        <v>87</v>
      </c>
      <c r="D298" s="50"/>
      <c r="E298" s="50"/>
      <c r="F298" s="50"/>
      <c r="G298" s="51"/>
      <c r="H298" s="23" t="s">
        <v>2</v>
      </c>
      <c r="I298" s="23" t="s">
        <v>3</v>
      </c>
    </row>
    <row r="299" spans="2:14" ht="15.6" customHeight="1">
      <c r="B299" s="30" t="s">
        <v>88</v>
      </c>
      <c r="C299" s="43" t="s">
        <v>89</v>
      </c>
      <c r="D299" s="44"/>
      <c r="E299" s="44"/>
      <c r="F299" s="44"/>
      <c r="G299" s="45"/>
      <c r="H299" s="31" t="s">
        <v>6</v>
      </c>
      <c r="I299" s="30" t="s">
        <v>7</v>
      </c>
    </row>
    <row r="300" spans="2:14">
      <c r="B300" s="15" t="s">
        <v>10</v>
      </c>
      <c r="C300" s="15" t="s">
        <v>11</v>
      </c>
      <c r="D300" s="15" t="s">
        <v>12</v>
      </c>
      <c r="E300" s="15" t="s">
        <v>13</v>
      </c>
      <c r="F300" s="15" t="s">
        <v>14</v>
      </c>
      <c r="G300" s="15" t="s">
        <v>15</v>
      </c>
      <c r="H300" s="15" t="s">
        <v>16</v>
      </c>
      <c r="I300" s="15"/>
    </row>
    <row r="301" spans="2:14">
      <c r="B301" s="15"/>
      <c r="C301" s="15"/>
      <c r="D301" s="15"/>
      <c r="E301" s="29" t="s">
        <v>18</v>
      </c>
      <c r="F301" s="29" t="s">
        <v>18</v>
      </c>
      <c r="G301" s="29" t="s">
        <v>18</v>
      </c>
      <c r="H301" s="29" t="s">
        <v>18</v>
      </c>
      <c r="I301" s="15"/>
    </row>
    <row r="302" spans="2:14" ht="19.899999999999999" customHeight="1">
      <c r="B302" s="16" t="s">
        <v>90</v>
      </c>
      <c r="C302" s="28">
        <v>0.55000000000000004</v>
      </c>
      <c r="D302" s="15" t="s">
        <v>91</v>
      </c>
      <c r="E302" s="19">
        <f>25.7</f>
        <v>25.7</v>
      </c>
      <c r="F302" s="19"/>
      <c r="G302" s="19">
        <f>E302*C302</f>
        <v>14.135000000000002</v>
      </c>
      <c r="H302" s="46"/>
      <c r="I302" s="15" t="s">
        <v>92</v>
      </c>
    </row>
    <row r="303" spans="2:14" ht="19.899999999999999" customHeight="1">
      <c r="B303" s="1" t="s">
        <v>93</v>
      </c>
      <c r="C303" s="1">
        <v>0.55000000000000004</v>
      </c>
      <c r="D303" s="15" t="s">
        <v>91</v>
      </c>
      <c r="E303" s="19">
        <v>16.07</v>
      </c>
      <c r="F303" s="2"/>
      <c r="G303" s="19">
        <f>E303*C303</f>
        <v>8.8385000000000016</v>
      </c>
      <c r="H303" s="47"/>
      <c r="I303" s="1" t="s">
        <v>94</v>
      </c>
    </row>
    <row r="304" spans="2:14" ht="19.899999999999999" customHeight="1">
      <c r="B304" s="1" t="s">
        <v>95</v>
      </c>
      <c r="C304" s="1">
        <v>1.1499999999999999</v>
      </c>
      <c r="D304" s="1" t="s">
        <v>96</v>
      </c>
      <c r="E304" s="17">
        <v>11.97</v>
      </c>
      <c r="F304" s="2">
        <f>C304*E304</f>
        <v>13.765499999999999</v>
      </c>
      <c r="G304" s="2"/>
      <c r="H304" s="47"/>
      <c r="I304" s="1" t="s">
        <v>97</v>
      </c>
    </row>
    <row r="305" spans="2:9" ht="19.899999999999999" customHeight="1">
      <c r="B305" s="1" t="s">
        <v>98</v>
      </c>
      <c r="C305" s="1">
        <v>7.2700000000000001E-2</v>
      </c>
      <c r="D305" s="1" t="s">
        <v>99</v>
      </c>
      <c r="E305" s="18">
        <v>19.41</v>
      </c>
      <c r="F305" s="2">
        <f>C305*E305</f>
        <v>1.4111070000000001</v>
      </c>
      <c r="G305" s="2"/>
      <c r="H305" s="47"/>
      <c r="I305" s="1" t="s">
        <v>100</v>
      </c>
    </row>
    <row r="306" spans="2:9">
      <c r="B306" s="15" t="s">
        <v>101</v>
      </c>
      <c r="C306" s="1">
        <v>0.67410000000000003</v>
      </c>
      <c r="D306" s="1" t="s">
        <v>99</v>
      </c>
      <c r="E306" s="15">
        <v>6.34</v>
      </c>
      <c r="F306" s="2">
        <f>C306*E306</f>
        <v>4.2737940000000005</v>
      </c>
      <c r="G306" s="15"/>
      <c r="H306" s="48"/>
      <c r="I306" s="15" t="s">
        <v>102</v>
      </c>
    </row>
    <row r="307" spans="2:9">
      <c r="B307" s="15" t="s">
        <v>23</v>
      </c>
      <c r="C307" s="15"/>
      <c r="D307" s="15"/>
      <c r="E307" s="15"/>
      <c r="F307" s="19">
        <f>SUM(F302:F306)</f>
        <v>19.450400999999999</v>
      </c>
      <c r="G307" s="19">
        <f>SUM(G302:G306)</f>
        <v>22.973500000000001</v>
      </c>
      <c r="H307" s="19">
        <f>F307+G307</f>
        <v>42.423901000000001</v>
      </c>
      <c r="I307" s="15"/>
    </row>
    <row r="310" spans="2:9">
      <c r="B310" s="23" t="s">
        <v>0</v>
      </c>
      <c r="C310" s="49" t="s">
        <v>103</v>
      </c>
      <c r="D310" s="50"/>
      <c r="E310" s="50"/>
      <c r="F310" s="50"/>
      <c r="G310" s="51"/>
      <c r="H310" s="23" t="s">
        <v>2</v>
      </c>
      <c r="I310" s="23" t="s">
        <v>3</v>
      </c>
    </row>
    <row r="311" spans="2:9" ht="15.6" customHeight="1">
      <c r="B311" s="30" t="s">
        <v>104</v>
      </c>
      <c r="C311" s="43" t="s">
        <v>89</v>
      </c>
      <c r="D311" s="44"/>
      <c r="E311" s="44"/>
      <c r="F311" s="44"/>
      <c r="G311" s="45"/>
      <c r="H311" s="31" t="s">
        <v>6</v>
      </c>
      <c r="I311" s="30" t="s">
        <v>7</v>
      </c>
    </row>
    <row r="312" spans="2:9">
      <c r="B312" s="15" t="s">
        <v>10</v>
      </c>
      <c r="C312" s="15" t="s">
        <v>11</v>
      </c>
      <c r="D312" s="15" t="s">
        <v>12</v>
      </c>
      <c r="E312" s="15" t="s">
        <v>13</v>
      </c>
      <c r="F312" s="15" t="s">
        <v>14</v>
      </c>
      <c r="G312" s="15" t="s">
        <v>15</v>
      </c>
      <c r="H312" s="15" t="s">
        <v>16</v>
      </c>
      <c r="I312" s="15"/>
    </row>
    <row r="313" spans="2:9">
      <c r="B313" s="15"/>
      <c r="C313" s="15"/>
      <c r="D313" s="15"/>
      <c r="E313" s="29" t="s">
        <v>18</v>
      </c>
      <c r="F313" s="29" t="s">
        <v>18</v>
      </c>
      <c r="G313" s="29" t="s">
        <v>18</v>
      </c>
      <c r="H313" s="29" t="s">
        <v>18</v>
      </c>
      <c r="I313" s="15"/>
    </row>
    <row r="314" spans="2:9" ht="19.899999999999999" customHeight="1">
      <c r="B314" s="16" t="s">
        <v>105</v>
      </c>
      <c r="C314" s="28">
        <v>0.16</v>
      </c>
      <c r="D314" s="15" t="s">
        <v>91</v>
      </c>
      <c r="E314" s="25">
        <v>11.49</v>
      </c>
      <c r="F314" s="19"/>
      <c r="G314" s="19">
        <f>E314*C314</f>
        <v>1.8384</v>
      </c>
      <c r="H314" s="46"/>
      <c r="I314" s="15" t="s">
        <v>106</v>
      </c>
    </row>
    <row r="315" spans="2:9" ht="19.899999999999999" customHeight="1">
      <c r="B315" s="1" t="s">
        <v>107</v>
      </c>
      <c r="C315" s="1">
        <v>0.16</v>
      </c>
      <c r="D315" s="15" t="s">
        <v>91</v>
      </c>
      <c r="E315" s="25">
        <v>23.68</v>
      </c>
      <c r="F315" s="2"/>
      <c r="G315" s="19">
        <f>E315*C315</f>
        <v>3.7888000000000002</v>
      </c>
      <c r="H315" s="47"/>
      <c r="I315" s="1" t="s">
        <v>108</v>
      </c>
    </row>
    <row r="316" spans="2:9" ht="19.899999999999999" customHeight="1">
      <c r="B316" s="1" t="s">
        <v>109</v>
      </c>
      <c r="C316" s="1">
        <v>1.06</v>
      </c>
      <c r="D316" s="1" t="s">
        <v>96</v>
      </c>
      <c r="E316" s="17">
        <v>7.89</v>
      </c>
      <c r="F316" s="2">
        <f>C316*E316</f>
        <v>8.3634000000000004</v>
      </c>
      <c r="G316" s="2"/>
      <c r="H316" s="47"/>
      <c r="I316" s="1" t="s">
        <v>110</v>
      </c>
    </row>
    <row r="317" spans="2:9" ht="19.899999999999999" customHeight="1">
      <c r="B317" s="1" t="s">
        <v>111</v>
      </c>
      <c r="C317" s="1">
        <v>1.06</v>
      </c>
      <c r="D317" s="1" t="s">
        <v>99</v>
      </c>
      <c r="E317" s="18">
        <v>14.27</v>
      </c>
      <c r="F317" s="2">
        <f>C317*E317</f>
        <v>15.126200000000001</v>
      </c>
      <c r="G317" s="2"/>
      <c r="H317" s="47"/>
      <c r="I317" s="1" t="s">
        <v>112</v>
      </c>
    </row>
    <row r="318" spans="2:9">
      <c r="B318" s="15" t="s">
        <v>113</v>
      </c>
      <c r="C318" s="1">
        <v>1.1000000000000001</v>
      </c>
      <c r="D318" s="1" t="s">
        <v>114</v>
      </c>
      <c r="E318" s="15">
        <v>15.6</v>
      </c>
      <c r="F318" s="2">
        <f>C318*E318</f>
        <v>17.16</v>
      </c>
      <c r="G318" s="15"/>
      <c r="H318" s="48"/>
      <c r="I318" s="15" t="s">
        <v>115</v>
      </c>
    </row>
    <row r="319" spans="2:9">
      <c r="B319" s="15" t="s">
        <v>23</v>
      </c>
      <c r="C319" s="15"/>
      <c r="D319" s="15"/>
      <c r="E319" s="15"/>
      <c r="F319" s="19">
        <f>SUM(F314:F318)</f>
        <v>40.649600000000007</v>
      </c>
      <c r="G319" s="19">
        <f>SUM(G314:G318)</f>
        <v>5.6272000000000002</v>
      </c>
      <c r="H319" s="19">
        <f>F319+G319</f>
        <v>46.276800000000009</v>
      </c>
      <c r="I319" s="15"/>
    </row>
    <row r="320" spans="2:9">
      <c r="B320" s="26"/>
      <c r="C320" s="26"/>
      <c r="D320" s="26"/>
      <c r="E320" s="26"/>
      <c r="F320" s="27"/>
      <c r="G320" s="27"/>
      <c r="H320" s="27"/>
      <c r="I320" s="26"/>
    </row>
    <row r="321" spans="2:9">
      <c r="B321" s="26"/>
      <c r="C321" s="26"/>
      <c r="D321" s="26"/>
      <c r="E321" s="26"/>
      <c r="F321" s="27"/>
      <c r="G321" s="27"/>
      <c r="H321" s="27"/>
      <c r="I321" s="26"/>
    </row>
    <row r="323" spans="2:9">
      <c r="B323" s="10" t="s">
        <v>0</v>
      </c>
      <c r="C323" s="40" t="s">
        <v>116</v>
      </c>
      <c r="D323" s="41"/>
      <c r="E323" s="41"/>
      <c r="F323" s="41"/>
      <c r="G323" s="42"/>
      <c r="H323" s="10" t="s">
        <v>2</v>
      </c>
      <c r="I323" s="10" t="s">
        <v>3</v>
      </c>
    </row>
    <row r="324" spans="2:9" ht="13.15" customHeight="1">
      <c r="B324" s="8" t="s">
        <v>117</v>
      </c>
      <c r="C324" s="34" t="str">
        <f>[3]SintéticaSist.4!E50</f>
        <v>Tubo de cobre flexível 1/4'' inclusive conexões com isolamento térmico, fornecimento e instalação</v>
      </c>
      <c r="D324" s="35"/>
      <c r="E324" s="35"/>
      <c r="F324" s="35"/>
      <c r="G324" s="36"/>
      <c r="H324" s="9" t="s">
        <v>99</v>
      </c>
      <c r="I324" s="8" t="s">
        <v>118</v>
      </c>
    </row>
    <row r="325" spans="2:9">
      <c r="B325" s="1" t="s">
        <v>10</v>
      </c>
      <c r="C325" s="1" t="s">
        <v>11</v>
      </c>
      <c r="D325" s="1" t="s">
        <v>12</v>
      </c>
      <c r="E325" s="1" t="s">
        <v>13</v>
      </c>
      <c r="F325" s="1" t="s">
        <v>14</v>
      </c>
      <c r="G325" s="1" t="s">
        <v>15</v>
      </c>
      <c r="H325" s="1" t="s">
        <v>16</v>
      </c>
      <c r="I325" s="1"/>
    </row>
    <row r="326" spans="2:9">
      <c r="B326" s="1"/>
      <c r="C326" s="1"/>
      <c r="D326" s="1"/>
      <c r="E326" s="7" t="s">
        <v>18</v>
      </c>
      <c r="F326" s="7" t="s">
        <v>18</v>
      </c>
      <c r="G326" s="7" t="s">
        <v>18</v>
      </c>
      <c r="H326" s="7" t="s">
        <v>18</v>
      </c>
      <c r="I326" s="1"/>
    </row>
    <row r="327" spans="2:9" ht="26.45">
      <c r="B327" s="3" t="s">
        <v>119</v>
      </c>
      <c r="C327" s="1">
        <v>1.0210999999999999</v>
      </c>
      <c r="D327" s="1" t="s">
        <v>99</v>
      </c>
      <c r="E327" s="25">
        <v>18.86</v>
      </c>
      <c r="F327" s="2">
        <f>E327*C327</f>
        <v>19.257945999999997</v>
      </c>
      <c r="G327" s="2">
        <v>0</v>
      </c>
      <c r="H327" s="37"/>
      <c r="I327" s="1" t="s">
        <v>120</v>
      </c>
    </row>
    <row r="328" spans="2:9" ht="52.9">
      <c r="B328" s="3" t="s">
        <v>121</v>
      </c>
      <c r="C328" s="1">
        <v>1.0210999999999999</v>
      </c>
      <c r="D328" s="1" t="s">
        <v>99</v>
      </c>
      <c r="E328" s="25">
        <v>5.93</v>
      </c>
      <c r="F328" s="2">
        <f>E328*C328</f>
        <v>6.0551229999999991</v>
      </c>
      <c r="G328" s="2">
        <v>0</v>
      </c>
      <c r="H328" s="38"/>
      <c r="I328" s="1" t="s">
        <v>122</v>
      </c>
    </row>
    <row r="329" spans="2:9" ht="26.45">
      <c r="B329" s="16" t="s">
        <v>123</v>
      </c>
      <c r="C329" s="1">
        <v>5.8999999999999997E-2</v>
      </c>
      <c r="D329" s="1" t="s">
        <v>91</v>
      </c>
      <c r="E329" s="5">
        <v>14.67</v>
      </c>
      <c r="F329" s="1"/>
      <c r="G329" s="2">
        <f>E329*C329</f>
        <v>0.86552999999999991</v>
      </c>
      <c r="H329" s="39"/>
      <c r="I329" s="1" t="s">
        <v>124</v>
      </c>
    </row>
    <row r="330" spans="2:9">
      <c r="B330" s="15" t="s">
        <v>125</v>
      </c>
      <c r="C330" s="1">
        <v>5.8000000000000003E-2</v>
      </c>
      <c r="D330" s="1" t="s">
        <v>91</v>
      </c>
      <c r="E330" s="5">
        <v>19.34</v>
      </c>
      <c r="F330" s="1"/>
      <c r="G330" s="2">
        <f>E330*C330</f>
        <v>1.1217200000000001</v>
      </c>
      <c r="H330" s="1"/>
      <c r="I330" s="1" t="s">
        <v>126</v>
      </c>
    </row>
    <row r="331" spans="2:9">
      <c r="B331" s="1" t="s">
        <v>23</v>
      </c>
      <c r="C331" s="1"/>
      <c r="D331" s="1"/>
      <c r="E331" s="1"/>
      <c r="F331" s="2">
        <f>SUM(F327:F330)</f>
        <v>25.313068999999995</v>
      </c>
      <c r="G331" s="2">
        <f>SUM(G327:G330)</f>
        <v>1.98725</v>
      </c>
      <c r="H331" s="2">
        <f>F331+G331</f>
        <v>27.300318999999995</v>
      </c>
      <c r="I331" s="1"/>
    </row>
    <row r="334" spans="2:9">
      <c r="B334" s="10" t="s">
        <v>0</v>
      </c>
      <c r="C334" s="40" t="s">
        <v>127</v>
      </c>
      <c r="D334" s="41"/>
      <c r="E334" s="41"/>
      <c r="F334" s="41"/>
      <c r="G334" s="42"/>
      <c r="H334" s="10" t="s">
        <v>2</v>
      </c>
      <c r="I334" s="10" t="s">
        <v>3</v>
      </c>
    </row>
    <row r="335" spans="2:9" ht="13.15" customHeight="1">
      <c r="B335" s="8" t="s">
        <v>128</v>
      </c>
      <c r="C335" s="34" t="str">
        <f>[3]SintéticaSist.4!E51</f>
        <v>Tubo de cobre flexível 3/8'' inclusive conexões com isolamento térmico, fornecimento e instalação</v>
      </c>
      <c r="D335" s="35"/>
      <c r="E335" s="35"/>
      <c r="F335" s="35"/>
      <c r="G335" s="36"/>
      <c r="H335" s="9" t="s">
        <v>99</v>
      </c>
      <c r="I335" s="8" t="s">
        <v>118</v>
      </c>
    </row>
    <row r="336" spans="2:9">
      <c r="B336" s="1" t="s">
        <v>10</v>
      </c>
      <c r="C336" s="1" t="s">
        <v>11</v>
      </c>
      <c r="D336" s="1" t="s">
        <v>12</v>
      </c>
      <c r="E336" s="1" t="s">
        <v>13</v>
      </c>
      <c r="F336" s="1" t="s">
        <v>14</v>
      </c>
      <c r="G336" s="1" t="s">
        <v>15</v>
      </c>
      <c r="H336" s="1" t="s">
        <v>16</v>
      </c>
      <c r="I336" s="1"/>
    </row>
    <row r="337" spans="2:9">
      <c r="B337" s="1"/>
      <c r="C337" s="1"/>
      <c r="D337" s="1"/>
      <c r="E337" s="7" t="s">
        <v>18</v>
      </c>
      <c r="F337" s="7" t="s">
        <v>18</v>
      </c>
      <c r="G337" s="7" t="s">
        <v>18</v>
      </c>
      <c r="H337" s="7" t="s">
        <v>18</v>
      </c>
      <c r="I337" s="1"/>
    </row>
    <row r="338" spans="2:9" ht="26.45">
      <c r="B338" s="3" t="s">
        <v>129</v>
      </c>
      <c r="C338" s="1">
        <v>1.0208999999999999</v>
      </c>
      <c r="D338" s="1" t="s">
        <v>99</v>
      </c>
      <c r="E338" s="25">
        <v>29.01</v>
      </c>
      <c r="F338" s="2">
        <f>E338*C338</f>
        <v>29.616308999999998</v>
      </c>
      <c r="G338" s="2">
        <v>0</v>
      </c>
      <c r="H338" s="37"/>
      <c r="I338" s="1" t="s">
        <v>130</v>
      </c>
    </row>
    <row r="339" spans="2:9" ht="52.9">
      <c r="B339" s="3" t="s">
        <v>131</v>
      </c>
      <c r="C339" s="1">
        <v>1.0209999999999999</v>
      </c>
      <c r="D339" s="1" t="s">
        <v>99</v>
      </c>
      <c r="E339" s="25">
        <v>14.92</v>
      </c>
      <c r="F339" s="2">
        <f>E339*C339</f>
        <v>15.233319999999999</v>
      </c>
      <c r="G339" s="2">
        <v>0</v>
      </c>
      <c r="H339" s="38"/>
      <c r="I339" s="1" t="s">
        <v>132</v>
      </c>
    </row>
    <row r="340" spans="2:9" ht="26.45">
      <c r="B340" s="16" t="s">
        <v>123</v>
      </c>
      <c r="C340" s="1">
        <v>5.7000000000000002E-2</v>
      </c>
      <c r="D340" s="1" t="s">
        <v>91</v>
      </c>
      <c r="E340" s="5">
        <v>14.67</v>
      </c>
      <c r="F340" s="1"/>
      <c r="G340" s="2">
        <f>E340*C340</f>
        <v>0.83618999999999999</v>
      </c>
      <c r="H340" s="39"/>
      <c r="I340" s="1" t="s">
        <v>124</v>
      </c>
    </row>
    <row r="341" spans="2:9">
      <c r="B341" s="15" t="s">
        <v>125</v>
      </c>
      <c r="C341" s="1">
        <v>5.6000000000000001E-2</v>
      </c>
      <c r="D341" s="1" t="s">
        <v>91</v>
      </c>
      <c r="E341" s="5">
        <v>19.34</v>
      </c>
      <c r="F341" s="1"/>
      <c r="G341" s="2">
        <f>E341*C341</f>
        <v>1.08304</v>
      </c>
      <c r="H341" s="1"/>
      <c r="I341" s="1" t="s">
        <v>126</v>
      </c>
    </row>
    <row r="342" spans="2:9">
      <c r="B342" s="1" t="s">
        <v>23</v>
      </c>
      <c r="C342" s="1"/>
      <c r="D342" s="1"/>
      <c r="E342" s="1"/>
      <c r="F342" s="2">
        <f>SUM(F338:F341)</f>
        <v>44.849628999999993</v>
      </c>
      <c r="G342" s="2">
        <f>SUM(G338:G341)</f>
        <v>1.91923</v>
      </c>
      <c r="H342" s="2">
        <f>F342+G342</f>
        <v>46.768858999999992</v>
      </c>
      <c r="I342" s="1"/>
    </row>
    <row r="345" spans="2:9">
      <c r="B345" s="10" t="s">
        <v>0</v>
      </c>
      <c r="C345" s="40" t="s">
        <v>133</v>
      </c>
      <c r="D345" s="41"/>
      <c r="E345" s="41"/>
      <c r="F345" s="41"/>
      <c r="G345" s="42"/>
      <c r="H345" s="10" t="s">
        <v>2</v>
      </c>
      <c r="I345" s="10" t="s">
        <v>3</v>
      </c>
    </row>
    <row r="346" spans="2:9" ht="13.15" customHeight="1">
      <c r="B346" s="8" t="s">
        <v>134</v>
      </c>
      <c r="C346" s="34" t="str">
        <f>[3]SintéticaSist.4!E52</f>
        <v>Tubo de cobre flexível 1/2" inclusive conexões com isolamento térmico, fornecimento e instalação</v>
      </c>
      <c r="D346" s="35"/>
      <c r="E346" s="35"/>
      <c r="F346" s="35"/>
      <c r="G346" s="36"/>
      <c r="H346" s="9" t="s">
        <v>99</v>
      </c>
      <c r="I346" s="8" t="s">
        <v>118</v>
      </c>
    </row>
    <row r="347" spans="2:9">
      <c r="B347" s="1" t="s">
        <v>10</v>
      </c>
      <c r="C347" s="1" t="s">
        <v>11</v>
      </c>
      <c r="D347" s="1" t="s">
        <v>12</v>
      </c>
      <c r="E347" s="1" t="s">
        <v>13</v>
      </c>
      <c r="F347" s="1" t="s">
        <v>14</v>
      </c>
      <c r="G347" s="1" t="s">
        <v>15</v>
      </c>
      <c r="H347" s="1" t="s">
        <v>16</v>
      </c>
      <c r="I347" s="1"/>
    </row>
    <row r="348" spans="2:9">
      <c r="B348" s="1"/>
      <c r="C348" s="1"/>
      <c r="D348" s="1"/>
      <c r="E348" s="7" t="s">
        <v>18</v>
      </c>
      <c r="F348" s="7" t="s">
        <v>18</v>
      </c>
      <c r="G348" s="7" t="s">
        <v>18</v>
      </c>
      <c r="H348" s="7" t="s">
        <v>18</v>
      </c>
      <c r="I348" s="1"/>
    </row>
    <row r="349" spans="2:9" ht="26.45">
      <c r="B349" s="3" t="s">
        <v>135</v>
      </c>
      <c r="C349" s="1">
        <v>1.0208999999999999</v>
      </c>
      <c r="D349" s="1" t="s">
        <v>99</v>
      </c>
      <c r="E349" s="25">
        <v>39.35</v>
      </c>
      <c r="F349" s="2">
        <f>E349*C349</f>
        <v>40.172415000000001</v>
      </c>
      <c r="G349" s="2">
        <v>0</v>
      </c>
      <c r="H349" s="37"/>
      <c r="I349" s="1" t="s">
        <v>136</v>
      </c>
    </row>
    <row r="350" spans="2:9" ht="52.9">
      <c r="B350" s="3" t="s">
        <v>137</v>
      </c>
      <c r="C350" s="1">
        <v>1.0205</v>
      </c>
      <c r="D350" s="1" t="s">
        <v>99</v>
      </c>
      <c r="E350" s="25">
        <v>16.399999999999999</v>
      </c>
      <c r="F350" s="2">
        <f>E350*C350</f>
        <v>16.736199999999997</v>
      </c>
      <c r="G350" s="2">
        <v>0</v>
      </c>
      <c r="H350" s="38"/>
      <c r="I350" s="1" t="s">
        <v>138</v>
      </c>
    </row>
    <row r="351" spans="2:9" ht="26.45">
      <c r="B351" s="16" t="s">
        <v>123</v>
      </c>
      <c r="C351" s="1">
        <v>6.0999999999999999E-2</v>
      </c>
      <c r="D351" s="1" t="s">
        <v>91</v>
      </c>
      <c r="E351" s="12">
        <v>14.67</v>
      </c>
      <c r="F351" s="1"/>
      <c r="G351" s="2">
        <f>E351*C351</f>
        <v>0.89486999999999994</v>
      </c>
      <c r="H351" s="39"/>
      <c r="I351" s="1" t="s">
        <v>124</v>
      </c>
    </row>
    <row r="352" spans="2:9">
      <c r="B352" s="15" t="s">
        <v>125</v>
      </c>
      <c r="C352" s="1">
        <v>6.0499999999999998E-2</v>
      </c>
      <c r="D352" s="1" t="s">
        <v>91</v>
      </c>
      <c r="E352" s="12">
        <v>19.34</v>
      </c>
      <c r="F352" s="1"/>
      <c r="G352" s="2">
        <f>E352*C352</f>
        <v>1.1700699999999999</v>
      </c>
      <c r="H352" s="1"/>
      <c r="I352" s="1" t="s">
        <v>126</v>
      </c>
    </row>
    <row r="353" spans="2:9">
      <c r="B353" s="1" t="s">
        <v>23</v>
      </c>
      <c r="C353" s="1"/>
      <c r="D353" s="1"/>
      <c r="E353" s="1"/>
      <c r="F353" s="2">
        <f>SUM(F349:F352)</f>
        <v>56.908614999999998</v>
      </c>
      <c r="G353" s="2">
        <f>SUM(G349:G352)</f>
        <v>2.06494</v>
      </c>
      <c r="H353" s="2">
        <f>F353+G353</f>
        <v>58.973554999999998</v>
      </c>
      <c r="I353" s="1"/>
    </row>
    <row r="356" spans="2:9">
      <c r="B356" s="10" t="s">
        <v>0</v>
      </c>
      <c r="C356" s="40" t="s">
        <v>139</v>
      </c>
      <c r="D356" s="41"/>
      <c r="E356" s="41"/>
      <c r="F356" s="41"/>
      <c r="G356" s="42"/>
      <c r="H356" s="10" t="s">
        <v>2</v>
      </c>
      <c r="I356" s="10" t="s">
        <v>3</v>
      </c>
    </row>
    <row r="357" spans="2:9" ht="13.15" customHeight="1">
      <c r="B357" s="8" t="s">
        <v>140</v>
      </c>
      <c r="C357" s="34" t="s">
        <v>141</v>
      </c>
      <c r="D357" s="35"/>
      <c r="E357" s="35"/>
      <c r="F357" s="35"/>
      <c r="G357" s="36"/>
      <c r="H357" s="9" t="s">
        <v>99</v>
      </c>
      <c r="I357" s="8" t="s">
        <v>118</v>
      </c>
    </row>
    <row r="358" spans="2:9">
      <c r="B358" s="1" t="s">
        <v>10</v>
      </c>
      <c r="C358" s="1" t="s">
        <v>11</v>
      </c>
      <c r="D358" s="1" t="s">
        <v>12</v>
      </c>
      <c r="E358" s="1" t="s">
        <v>13</v>
      </c>
      <c r="F358" s="1" t="s">
        <v>14</v>
      </c>
      <c r="G358" s="1" t="s">
        <v>15</v>
      </c>
      <c r="H358" s="1" t="s">
        <v>16</v>
      </c>
      <c r="I358" s="1"/>
    </row>
    <row r="359" spans="2:9">
      <c r="B359" s="1"/>
      <c r="C359" s="1"/>
      <c r="D359" s="1"/>
      <c r="E359" s="7" t="s">
        <v>18</v>
      </c>
      <c r="F359" s="7" t="s">
        <v>18</v>
      </c>
      <c r="G359" s="7" t="s">
        <v>18</v>
      </c>
      <c r="H359" s="7" t="s">
        <v>18</v>
      </c>
      <c r="I359" s="1"/>
    </row>
    <row r="360" spans="2:9" ht="26.45">
      <c r="B360" s="3" t="s">
        <v>142</v>
      </c>
      <c r="C360" s="1">
        <v>1.0208999999999999</v>
      </c>
      <c r="D360" s="1" t="s">
        <v>99</v>
      </c>
      <c r="E360" s="25">
        <v>48.95</v>
      </c>
      <c r="F360" s="2">
        <f>E360*C360</f>
        <v>49.973055000000002</v>
      </c>
      <c r="G360" s="2">
        <v>0</v>
      </c>
      <c r="H360" s="37"/>
      <c r="I360" s="1" t="s">
        <v>143</v>
      </c>
    </row>
    <row r="361" spans="2:9" ht="52.9">
      <c r="B361" s="3" t="s">
        <v>144</v>
      </c>
      <c r="C361" s="1">
        <v>1.0210999999999999</v>
      </c>
      <c r="D361" s="1" t="s">
        <v>99</v>
      </c>
      <c r="E361" s="25">
        <v>19.59</v>
      </c>
      <c r="F361" s="2">
        <f>E361*C361</f>
        <v>20.003348999999996</v>
      </c>
      <c r="G361" s="2">
        <v>0</v>
      </c>
      <c r="H361" s="38"/>
      <c r="I361" s="1" t="s">
        <v>145</v>
      </c>
    </row>
    <row r="362" spans="2:9" ht="26.45">
      <c r="B362" s="16" t="s">
        <v>123</v>
      </c>
      <c r="C362" s="1">
        <v>7.4999999999999997E-2</v>
      </c>
      <c r="D362" s="1" t="s">
        <v>91</v>
      </c>
      <c r="E362" s="12">
        <v>14.67</v>
      </c>
      <c r="F362" s="1"/>
      <c r="G362" s="2">
        <f>E362*C362</f>
        <v>1.10025</v>
      </c>
      <c r="H362" s="39"/>
      <c r="I362" s="1" t="s">
        <v>124</v>
      </c>
    </row>
    <row r="363" spans="2:9">
      <c r="B363" s="15" t="s">
        <v>125</v>
      </c>
      <c r="C363" s="1">
        <v>7.4999999999999997E-2</v>
      </c>
      <c r="D363" s="1" t="s">
        <v>91</v>
      </c>
      <c r="E363" s="12">
        <v>19.34</v>
      </c>
      <c r="F363" s="1"/>
      <c r="G363" s="2">
        <f>E363*C363</f>
        <v>1.4504999999999999</v>
      </c>
      <c r="H363" s="1"/>
      <c r="I363" s="1" t="s">
        <v>126</v>
      </c>
    </row>
    <row r="364" spans="2:9">
      <c r="B364" s="1" t="s">
        <v>23</v>
      </c>
      <c r="C364" s="1"/>
      <c r="D364" s="1"/>
      <c r="E364" s="1"/>
      <c r="F364" s="2">
        <f>SUM(F360:F363)</f>
        <v>69.976404000000002</v>
      </c>
      <c r="G364" s="2">
        <f>SUM(G360:G363)</f>
        <v>2.5507499999999999</v>
      </c>
      <c r="H364" s="2">
        <f>F364+G364</f>
        <v>72.527153999999996</v>
      </c>
      <c r="I364" s="1"/>
    </row>
    <row r="367" spans="2:9">
      <c r="B367" s="10" t="s">
        <v>0</v>
      </c>
      <c r="C367" s="40" t="s">
        <v>54</v>
      </c>
      <c r="D367" s="41"/>
      <c r="E367" s="41"/>
      <c r="F367" s="41"/>
      <c r="G367" s="42"/>
      <c r="H367" s="10" t="s">
        <v>2</v>
      </c>
      <c r="I367" s="10" t="s">
        <v>3</v>
      </c>
    </row>
    <row r="368" spans="2:9" ht="13.15" customHeight="1">
      <c r="B368" s="8" t="s">
        <v>146</v>
      </c>
      <c r="C368" s="34" t="s">
        <v>147</v>
      </c>
      <c r="D368" s="35"/>
      <c r="E368" s="35"/>
      <c r="F368" s="35"/>
      <c r="G368" s="36"/>
      <c r="H368" s="9" t="s">
        <v>99</v>
      </c>
      <c r="I368" s="8" t="s">
        <v>118</v>
      </c>
    </row>
    <row r="369" spans="2:9">
      <c r="B369" s="1" t="s">
        <v>10</v>
      </c>
      <c r="C369" s="1" t="s">
        <v>11</v>
      </c>
      <c r="D369" s="1" t="s">
        <v>12</v>
      </c>
      <c r="E369" s="1" t="s">
        <v>13</v>
      </c>
      <c r="F369" s="1" t="s">
        <v>14</v>
      </c>
      <c r="G369" s="1" t="s">
        <v>15</v>
      </c>
      <c r="H369" s="1" t="s">
        <v>16</v>
      </c>
      <c r="I369" s="1"/>
    </row>
    <row r="370" spans="2:9">
      <c r="B370" s="1"/>
      <c r="C370" s="1"/>
      <c r="D370" s="1"/>
      <c r="E370" s="7" t="s">
        <v>18</v>
      </c>
      <c r="F370" s="7" t="s">
        <v>18</v>
      </c>
      <c r="G370" s="7" t="s">
        <v>18</v>
      </c>
      <c r="H370" s="7" t="s">
        <v>18</v>
      </c>
      <c r="I370" s="1"/>
    </row>
    <row r="371" spans="2:9" ht="26.45">
      <c r="B371" s="3" t="s">
        <v>148</v>
      </c>
      <c r="C371" s="1">
        <v>1.0210999999999999</v>
      </c>
      <c r="D371" s="1" t="s">
        <v>99</v>
      </c>
      <c r="E371" s="25">
        <v>59.2</v>
      </c>
      <c r="F371" s="2">
        <f>E371*C371</f>
        <v>60.449119999999994</v>
      </c>
      <c r="G371" s="2">
        <v>0</v>
      </c>
      <c r="H371" s="37"/>
      <c r="I371" s="1" t="s">
        <v>149</v>
      </c>
    </row>
    <row r="372" spans="2:9" ht="39.6">
      <c r="B372" s="3" t="s">
        <v>150</v>
      </c>
      <c r="C372" s="1">
        <v>1.0210999999999999</v>
      </c>
      <c r="D372" s="1" t="s">
        <v>99</v>
      </c>
      <c r="E372" s="24">
        <v>80.95</v>
      </c>
      <c r="F372" s="2">
        <f>E372*C372</f>
        <v>82.658045000000001</v>
      </c>
      <c r="G372" s="2">
        <v>0</v>
      </c>
      <c r="H372" s="38"/>
      <c r="I372" s="1" t="s">
        <v>151</v>
      </c>
    </row>
    <row r="373" spans="2:9" ht="26.45">
      <c r="B373" s="16" t="s">
        <v>123</v>
      </c>
      <c r="C373" s="1">
        <v>7.4999999999999997E-2</v>
      </c>
      <c r="D373" s="1" t="s">
        <v>91</v>
      </c>
      <c r="E373" s="12">
        <v>14.67</v>
      </c>
      <c r="F373" s="1"/>
      <c r="G373" s="2">
        <f>E373*C373</f>
        <v>1.10025</v>
      </c>
      <c r="H373" s="39"/>
      <c r="I373" s="1" t="s">
        <v>124</v>
      </c>
    </row>
    <row r="374" spans="2:9">
      <c r="B374" s="15" t="s">
        <v>125</v>
      </c>
      <c r="C374" s="1">
        <v>7.4999999999999997E-2</v>
      </c>
      <c r="D374" s="1" t="s">
        <v>91</v>
      </c>
      <c r="E374" s="12">
        <v>19.34</v>
      </c>
      <c r="F374" s="1"/>
      <c r="G374" s="2">
        <f>E374*C374</f>
        <v>1.4504999999999999</v>
      </c>
      <c r="H374" s="1"/>
      <c r="I374" s="1" t="s">
        <v>126</v>
      </c>
    </row>
    <row r="375" spans="2:9">
      <c r="B375" s="15" t="s">
        <v>152</v>
      </c>
      <c r="C375" s="1">
        <v>0.4</v>
      </c>
      <c r="D375" s="1" t="s">
        <v>99</v>
      </c>
      <c r="E375" s="12">
        <v>37.24</v>
      </c>
      <c r="F375" s="2">
        <f>E375*C375</f>
        <v>14.896000000000001</v>
      </c>
      <c r="G375" s="2"/>
      <c r="H375" s="1"/>
      <c r="I375" s="1" t="s">
        <v>153</v>
      </c>
    </row>
    <row r="376" spans="2:9">
      <c r="B376" s="15" t="s">
        <v>154</v>
      </c>
      <c r="C376" s="1">
        <v>2</v>
      </c>
      <c r="D376" s="1" t="s">
        <v>12</v>
      </c>
      <c r="E376" s="12">
        <v>1.1000000000000001</v>
      </c>
      <c r="F376" s="2">
        <f>E376*C376</f>
        <v>2.2000000000000002</v>
      </c>
      <c r="G376" s="2"/>
      <c r="H376" s="1"/>
      <c r="I376" s="1" t="s">
        <v>155</v>
      </c>
    </row>
    <row r="377" spans="2:9">
      <c r="B377" s="1" t="s">
        <v>23</v>
      </c>
      <c r="C377" s="1"/>
      <c r="D377" s="1"/>
      <c r="E377" s="1"/>
      <c r="F377" s="2">
        <f>SUM(F371:F376)</f>
        <v>160.20316500000001</v>
      </c>
      <c r="G377" s="2">
        <f>SUM(G371:G376)</f>
        <v>2.5507499999999999</v>
      </c>
      <c r="H377" s="2">
        <f>F377+G377</f>
        <v>162.75391500000001</v>
      </c>
      <c r="I377" s="1"/>
    </row>
    <row r="380" spans="2:9">
      <c r="B380" s="10" t="s">
        <v>0</v>
      </c>
      <c r="C380" s="40" t="s">
        <v>54</v>
      </c>
      <c r="D380" s="41"/>
      <c r="E380" s="41"/>
      <c r="F380" s="41"/>
      <c r="G380" s="42"/>
      <c r="H380" s="10" t="s">
        <v>2</v>
      </c>
      <c r="I380" s="10" t="s">
        <v>3</v>
      </c>
    </row>
    <row r="381" spans="2:9" ht="13.15" customHeight="1">
      <c r="B381" s="8" t="s">
        <v>156</v>
      </c>
      <c r="C381" s="34" t="s">
        <v>157</v>
      </c>
      <c r="D381" s="35"/>
      <c r="E381" s="35"/>
      <c r="F381" s="35"/>
      <c r="G381" s="36"/>
      <c r="H381" s="9" t="s">
        <v>99</v>
      </c>
      <c r="I381" s="8" t="s">
        <v>118</v>
      </c>
    </row>
    <row r="382" spans="2:9">
      <c r="B382" s="1" t="s">
        <v>10</v>
      </c>
      <c r="C382" s="1" t="s">
        <v>11</v>
      </c>
      <c r="D382" s="1" t="s">
        <v>12</v>
      </c>
      <c r="E382" s="1" t="s">
        <v>13</v>
      </c>
      <c r="F382" s="1" t="s">
        <v>14</v>
      </c>
      <c r="G382" s="1" t="s">
        <v>15</v>
      </c>
      <c r="H382" s="1" t="s">
        <v>16</v>
      </c>
      <c r="I382" s="1"/>
    </row>
    <row r="383" spans="2:9">
      <c r="B383" s="1"/>
      <c r="C383" s="1"/>
      <c r="D383" s="1"/>
      <c r="E383" s="7" t="s">
        <v>18</v>
      </c>
      <c r="F383" s="7" t="s">
        <v>18</v>
      </c>
      <c r="G383" s="7" t="s">
        <v>18</v>
      </c>
      <c r="H383" s="7" t="s">
        <v>18</v>
      </c>
      <c r="I383" s="1"/>
    </row>
    <row r="384" spans="2:9" ht="26.45">
      <c r="B384" s="3" t="s">
        <v>158</v>
      </c>
      <c r="C384" s="1">
        <v>1.0210999999999999</v>
      </c>
      <c r="D384" s="1" t="s">
        <v>99</v>
      </c>
      <c r="E384" s="25">
        <v>95.19</v>
      </c>
      <c r="F384" s="2">
        <f>E384*C384</f>
        <v>97.198508999999987</v>
      </c>
      <c r="G384" s="2">
        <v>0</v>
      </c>
      <c r="H384" s="37"/>
      <c r="I384" s="1" t="s">
        <v>159</v>
      </c>
    </row>
    <row r="385" spans="2:9" ht="39.6">
      <c r="B385" s="3" t="s">
        <v>160</v>
      </c>
      <c r="C385" s="1">
        <v>1.0210999999999999</v>
      </c>
      <c r="D385" s="1" t="s">
        <v>99</v>
      </c>
      <c r="E385" s="25">
        <v>65.069999999999993</v>
      </c>
      <c r="F385" s="2">
        <f>E385*C385</f>
        <v>66.442976999999985</v>
      </c>
      <c r="G385" s="2">
        <v>0</v>
      </c>
      <c r="H385" s="38"/>
      <c r="I385" s="1" t="s">
        <v>161</v>
      </c>
    </row>
    <row r="386" spans="2:9" ht="39.6">
      <c r="B386" s="3" t="s">
        <v>162</v>
      </c>
      <c r="C386" s="1">
        <v>0.3</v>
      </c>
      <c r="D386" s="1" t="s">
        <v>6</v>
      </c>
      <c r="E386" s="25">
        <v>11.32</v>
      </c>
      <c r="F386" s="2">
        <f>E386*C386</f>
        <v>3.3959999999999999</v>
      </c>
      <c r="G386" s="2"/>
      <c r="H386" s="38"/>
      <c r="I386" s="1" t="s">
        <v>163</v>
      </c>
    </row>
    <row r="387" spans="2:9" ht="26.45">
      <c r="B387" s="16" t="s">
        <v>123</v>
      </c>
      <c r="C387" s="1">
        <v>7.4999999999999997E-2</v>
      </c>
      <c r="D387" s="1" t="s">
        <v>91</v>
      </c>
      <c r="E387" s="12">
        <v>14.67</v>
      </c>
      <c r="F387" s="1"/>
      <c r="G387" s="2">
        <f>E387*C387</f>
        <v>1.10025</v>
      </c>
      <c r="H387" s="39"/>
      <c r="I387" s="1" t="s">
        <v>124</v>
      </c>
    </row>
    <row r="388" spans="2:9">
      <c r="B388" s="15" t="s">
        <v>125</v>
      </c>
      <c r="C388" s="1">
        <v>7.4999999999999997E-2</v>
      </c>
      <c r="D388" s="1" t="s">
        <v>91</v>
      </c>
      <c r="E388" s="12">
        <v>19.34</v>
      </c>
      <c r="F388" s="1"/>
      <c r="G388" s="2">
        <f>E388*C388</f>
        <v>1.4504999999999999</v>
      </c>
      <c r="H388" s="1"/>
      <c r="I388" s="1" t="s">
        <v>126</v>
      </c>
    </row>
    <row r="389" spans="2:9">
      <c r="B389" s="15" t="s">
        <v>152</v>
      </c>
      <c r="C389" s="1">
        <v>0.4</v>
      </c>
      <c r="D389" s="1" t="s">
        <v>99</v>
      </c>
      <c r="E389" s="12">
        <v>37.24</v>
      </c>
      <c r="F389" s="2">
        <f>E389*C389</f>
        <v>14.896000000000001</v>
      </c>
      <c r="G389" s="2"/>
      <c r="H389" s="1"/>
      <c r="I389" s="1" t="s">
        <v>153</v>
      </c>
    </row>
    <row r="390" spans="2:9">
      <c r="B390" s="15" t="s">
        <v>154</v>
      </c>
      <c r="C390" s="1">
        <v>2</v>
      </c>
      <c r="D390" s="1" t="s">
        <v>12</v>
      </c>
      <c r="E390" s="12">
        <v>1.1000000000000001</v>
      </c>
      <c r="F390" s="2">
        <f>E390*C390</f>
        <v>2.2000000000000002</v>
      </c>
      <c r="G390" s="2"/>
      <c r="H390" s="1"/>
      <c r="I390" s="1" t="s">
        <v>155</v>
      </c>
    </row>
    <row r="391" spans="2:9">
      <c r="B391" s="1" t="s">
        <v>23</v>
      </c>
      <c r="C391" s="1"/>
      <c r="D391" s="1"/>
      <c r="E391" s="1"/>
      <c r="F391" s="2">
        <f>SUM(F384:F390)</f>
        <v>184.13348599999995</v>
      </c>
      <c r="G391" s="2">
        <f>SUM(G384:G390)</f>
        <v>2.5507499999999999</v>
      </c>
      <c r="H391" s="2">
        <f>F391+G391</f>
        <v>186.68423599999994</v>
      </c>
      <c r="I391" s="1"/>
    </row>
    <row r="394" spans="2:9">
      <c r="B394" s="10" t="s">
        <v>0</v>
      </c>
      <c r="C394" s="40" t="s">
        <v>54</v>
      </c>
      <c r="D394" s="41"/>
      <c r="E394" s="41"/>
      <c r="F394" s="41"/>
      <c r="G394" s="42"/>
      <c r="H394" s="10" t="s">
        <v>2</v>
      </c>
      <c r="I394" s="10" t="s">
        <v>3</v>
      </c>
    </row>
    <row r="395" spans="2:9" ht="13.15" customHeight="1">
      <c r="B395" s="8" t="s">
        <v>164</v>
      </c>
      <c r="C395" s="34" t="s">
        <v>165</v>
      </c>
      <c r="D395" s="35"/>
      <c r="E395" s="35"/>
      <c r="F395" s="35"/>
      <c r="G395" s="36"/>
      <c r="H395" s="9" t="s">
        <v>99</v>
      </c>
      <c r="I395" s="8" t="s">
        <v>118</v>
      </c>
    </row>
    <row r="396" spans="2:9">
      <c r="B396" s="1" t="s">
        <v>10</v>
      </c>
      <c r="C396" s="1" t="s">
        <v>11</v>
      </c>
      <c r="D396" s="1" t="s">
        <v>12</v>
      </c>
      <c r="E396" s="1" t="s">
        <v>13</v>
      </c>
      <c r="F396" s="1" t="s">
        <v>14</v>
      </c>
      <c r="G396" s="1" t="s">
        <v>15</v>
      </c>
      <c r="H396" s="1" t="s">
        <v>16</v>
      </c>
      <c r="I396" s="1"/>
    </row>
    <row r="397" spans="2:9">
      <c r="B397" s="1"/>
      <c r="C397" s="1"/>
      <c r="D397" s="1"/>
      <c r="E397" s="7" t="s">
        <v>18</v>
      </c>
      <c r="F397" s="7" t="s">
        <v>18</v>
      </c>
      <c r="G397" s="7" t="s">
        <v>18</v>
      </c>
      <c r="H397" s="7" t="s">
        <v>18</v>
      </c>
      <c r="I397" s="1"/>
    </row>
    <row r="398" spans="2:9" ht="26.45">
      <c r="B398" s="3" t="s">
        <v>166</v>
      </c>
      <c r="C398" s="1">
        <v>1.0210999999999999</v>
      </c>
      <c r="D398" s="1" t="s">
        <v>99</v>
      </c>
      <c r="E398" s="25">
        <v>95.19</v>
      </c>
      <c r="F398" s="2">
        <f>E398*C398</f>
        <v>97.198508999999987</v>
      </c>
      <c r="G398" s="2">
        <v>0</v>
      </c>
      <c r="H398" s="37"/>
      <c r="I398" s="1" t="s">
        <v>159</v>
      </c>
    </row>
    <row r="399" spans="2:9" ht="52.9">
      <c r="B399" s="3" t="s">
        <v>167</v>
      </c>
      <c r="C399" s="1">
        <v>1.0210999999999999</v>
      </c>
      <c r="D399" s="1" t="s">
        <v>99</v>
      </c>
      <c r="E399" s="24">
        <v>84.3</v>
      </c>
      <c r="F399" s="2">
        <f>E399*C399</f>
        <v>86.078729999999993</v>
      </c>
      <c r="G399" s="2">
        <v>0</v>
      </c>
      <c r="H399" s="38"/>
      <c r="I399" s="1" t="s">
        <v>168</v>
      </c>
    </row>
    <row r="400" spans="2:9" ht="39.6">
      <c r="B400" s="3" t="s">
        <v>169</v>
      </c>
      <c r="C400" s="1">
        <v>0.3</v>
      </c>
      <c r="D400" s="1" t="s">
        <v>6</v>
      </c>
      <c r="E400" s="25">
        <v>19.45</v>
      </c>
      <c r="F400" s="2">
        <f>E400*C400</f>
        <v>5.835</v>
      </c>
      <c r="G400" s="2"/>
      <c r="H400" s="38"/>
      <c r="I400" s="1" t="s">
        <v>170</v>
      </c>
    </row>
    <row r="401" spans="2:9" ht="26.45">
      <c r="B401" s="16" t="s">
        <v>123</v>
      </c>
      <c r="C401" s="1">
        <v>7.4999999999999997E-2</v>
      </c>
      <c r="D401" s="1" t="s">
        <v>91</v>
      </c>
      <c r="E401" s="12">
        <v>14.67</v>
      </c>
      <c r="F401" s="1"/>
      <c r="G401" s="2">
        <f>E401*C401</f>
        <v>1.10025</v>
      </c>
      <c r="H401" s="39"/>
      <c r="I401" s="1" t="s">
        <v>124</v>
      </c>
    </row>
    <row r="402" spans="2:9">
      <c r="B402" s="15" t="s">
        <v>125</v>
      </c>
      <c r="C402" s="1">
        <v>7.4999999999999997E-2</v>
      </c>
      <c r="D402" s="1" t="s">
        <v>91</v>
      </c>
      <c r="E402" s="12">
        <v>19.34</v>
      </c>
      <c r="F402" s="1"/>
      <c r="G402" s="2">
        <f>E402*C402</f>
        <v>1.4504999999999999</v>
      </c>
      <c r="H402" s="1"/>
      <c r="I402" s="1" t="s">
        <v>126</v>
      </c>
    </row>
    <row r="403" spans="2:9">
      <c r="B403" s="15" t="s">
        <v>152</v>
      </c>
      <c r="C403" s="1">
        <v>0.4</v>
      </c>
      <c r="D403" s="1" t="s">
        <v>99</v>
      </c>
      <c r="E403" s="12">
        <v>37.24</v>
      </c>
      <c r="F403" s="2">
        <f>E403*C403</f>
        <v>14.896000000000001</v>
      </c>
      <c r="G403" s="2"/>
      <c r="H403" s="1"/>
      <c r="I403" s="1" t="s">
        <v>153</v>
      </c>
    </row>
    <row r="404" spans="2:9">
      <c r="B404" s="15" t="s">
        <v>154</v>
      </c>
      <c r="C404" s="1">
        <v>2</v>
      </c>
      <c r="D404" s="1" t="s">
        <v>12</v>
      </c>
      <c r="E404" s="12">
        <v>1.1000000000000001</v>
      </c>
      <c r="F404" s="2">
        <f>E404*C404</f>
        <v>2.2000000000000002</v>
      </c>
      <c r="G404" s="2"/>
      <c r="H404" s="1"/>
      <c r="I404" s="1" t="s">
        <v>155</v>
      </c>
    </row>
    <row r="405" spans="2:9">
      <c r="B405" s="1" t="s">
        <v>23</v>
      </c>
      <c r="C405" s="1"/>
      <c r="D405" s="1"/>
      <c r="E405" s="1"/>
      <c r="F405" s="2">
        <f>SUM(F398:F404)</f>
        <v>206.20823899999999</v>
      </c>
      <c r="G405" s="2">
        <f>SUM(G398:G404)</f>
        <v>2.5507499999999999</v>
      </c>
      <c r="H405" s="2">
        <f>F405+G405</f>
        <v>208.75898899999999</v>
      </c>
      <c r="I405" s="1"/>
    </row>
    <row r="408" spans="2:9">
      <c r="B408" s="10" t="s">
        <v>0</v>
      </c>
      <c r="C408" s="40" t="s">
        <v>54</v>
      </c>
      <c r="D408" s="41"/>
      <c r="E408" s="41"/>
      <c r="F408" s="41"/>
      <c r="G408" s="42"/>
      <c r="H408" s="10" t="s">
        <v>2</v>
      </c>
      <c r="I408" s="10" t="s">
        <v>3</v>
      </c>
    </row>
    <row r="409" spans="2:9" ht="13.15" customHeight="1">
      <c r="B409" s="8" t="s">
        <v>171</v>
      </c>
      <c r="C409" s="34" t="s">
        <v>172</v>
      </c>
      <c r="D409" s="35"/>
      <c r="E409" s="35"/>
      <c r="F409" s="35"/>
      <c r="G409" s="36"/>
      <c r="H409" s="9" t="s">
        <v>99</v>
      </c>
      <c r="I409" s="8" t="s">
        <v>118</v>
      </c>
    </row>
    <row r="410" spans="2:9">
      <c r="B410" s="1" t="s">
        <v>10</v>
      </c>
      <c r="C410" s="1" t="s">
        <v>11</v>
      </c>
      <c r="D410" s="1" t="s">
        <v>12</v>
      </c>
      <c r="E410" s="1" t="s">
        <v>13</v>
      </c>
      <c r="F410" s="1" t="s">
        <v>14</v>
      </c>
      <c r="G410" s="1" t="s">
        <v>15</v>
      </c>
      <c r="H410" s="1" t="s">
        <v>16</v>
      </c>
      <c r="I410" s="1"/>
    </row>
    <row r="411" spans="2:9">
      <c r="B411" s="1"/>
      <c r="C411" s="1"/>
      <c r="D411" s="1"/>
      <c r="E411" s="7" t="s">
        <v>18</v>
      </c>
      <c r="F411" s="7" t="s">
        <v>18</v>
      </c>
      <c r="G411" s="7" t="s">
        <v>18</v>
      </c>
      <c r="H411" s="7" t="s">
        <v>18</v>
      </c>
      <c r="I411" s="1"/>
    </row>
    <row r="412" spans="2:9" ht="26.45">
      <c r="B412" s="3" t="s">
        <v>173</v>
      </c>
      <c r="C412" s="1">
        <v>1.0210999999999999</v>
      </c>
      <c r="D412" s="1" t="s">
        <v>99</v>
      </c>
      <c r="E412" s="25">
        <v>143.77000000000001</v>
      </c>
      <c r="F412" s="2">
        <f>E412*C412</f>
        <v>146.80354700000001</v>
      </c>
      <c r="G412" s="2">
        <v>0</v>
      </c>
      <c r="H412" s="37"/>
      <c r="I412" s="1" t="s">
        <v>174</v>
      </c>
    </row>
    <row r="413" spans="2:9" ht="39.6">
      <c r="B413" s="3" t="s">
        <v>175</v>
      </c>
      <c r="C413" s="1">
        <v>1.0210999999999999</v>
      </c>
      <c r="D413" s="1" t="s">
        <v>99</v>
      </c>
      <c r="E413" s="25">
        <v>90.05</v>
      </c>
      <c r="F413" s="2">
        <f>E413*C413</f>
        <v>91.950054999999992</v>
      </c>
      <c r="G413" s="2">
        <v>0</v>
      </c>
      <c r="H413" s="38"/>
      <c r="I413" s="1" t="s">
        <v>176</v>
      </c>
    </row>
    <row r="414" spans="2:9" ht="39.6">
      <c r="B414" s="3" t="s">
        <v>177</v>
      </c>
      <c r="C414" s="1">
        <v>0.3</v>
      </c>
      <c r="D414" s="1" t="s">
        <v>6</v>
      </c>
      <c r="E414" s="25">
        <v>19.45</v>
      </c>
      <c r="F414" s="2">
        <f>E414*C414</f>
        <v>5.835</v>
      </c>
      <c r="G414" s="2"/>
      <c r="H414" s="38"/>
      <c r="I414" s="1" t="s">
        <v>170</v>
      </c>
    </row>
    <row r="415" spans="2:9" ht="26.45">
      <c r="B415" s="16" t="s">
        <v>123</v>
      </c>
      <c r="C415" s="1">
        <v>7.4999999999999997E-2</v>
      </c>
      <c r="D415" s="1" t="s">
        <v>91</v>
      </c>
      <c r="E415" s="12">
        <v>14.67</v>
      </c>
      <c r="F415" s="1"/>
      <c r="G415" s="2">
        <f>E415*C415</f>
        <v>1.10025</v>
      </c>
      <c r="H415" s="39"/>
      <c r="I415" s="1" t="s">
        <v>124</v>
      </c>
    </row>
    <row r="416" spans="2:9">
      <c r="B416" s="15" t="s">
        <v>125</v>
      </c>
      <c r="C416" s="1">
        <v>7.4999999999999997E-2</v>
      </c>
      <c r="D416" s="1" t="s">
        <v>91</v>
      </c>
      <c r="E416" s="12">
        <v>19.34</v>
      </c>
      <c r="F416" s="1"/>
      <c r="G416" s="2">
        <f>E416*C416</f>
        <v>1.4504999999999999</v>
      </c>
      <c r="H416" s="1"/>
      <c r="I416" s="1" t="s">
        <v>126</v>
      </c>
    </row>
    <row r="417" spans="2:9">
      <c r="B417" s="15" t="s">
        <v>152</v>
      </c>
      <c r="C417" s="1">
        <v>0.4</v>
      </c>
      <c r="D417" s="1" t="s">
        <v>99</v>
      </c>
      <c r="E417" s="12">
        <v>37.24</v>
      </c>
      <c r="F417" s="2">
        <f>E417*C417</f>
        <v>14.896000000000001</v>
      </c>
      <c r="G417" s="2"/>
      <c r="H417" s="1"/>
      <c r="I417" s="1" t="s">
        <v>153</v>
      </c>
    </row>
    <row r="418" spans="2:9">
      <c r="B418" s="15" t="s">
        <v>154</v>
      </c>
      <c r="C418" s="1">
        <v>2</v>
      </c>
      <c r="D418" s="1" t="s">
        <v>12</v>
      </c>
      <c r="E418" s="12">
        <v>1.1000000000000001</v>
      </c>
      <c r="F418" s="2">
        <f>E418*C418</f>
        <v>2.2000000000000002</v>
      </c>
      <c r="G418" s="2"/>
      <c r="H418" s="1"/>
      <c r="I418" s="1" t="s">
        <v>155</v>
      </c>
    </row>
    <row r="419" spans="2:9">
      <c r="B419" s="1" t="s">
        <v>23</v>
      </c>
      <c r="C419" s="1"/>
      <c r="D419" s="1"/>
      <c r="E419" s="1"/>
      <c r="F419" s="2">
        <f>SUM(F412:F418)</f>
        <v>261.68460199999998</v>
      </c>
      <c r="G419" s="2">
        <f>SUM(G412:G416)</f>
        <v>2.5507499999999999</v>
      </c>
      <c r="H419" s="2">
        <f>F419+G419</f>
        <v>264.23535199999998</v>
      </c>
      <c r="I419" s="1"/>
    </row>
    <row r="422" spans="2:9">
      <c r="B422" s="10" t="s">
        <v>0</v>
      </c>
      <c r="C422" s="40" t="s">
        <v>54</v>
      </c>
      <c r="D422" s="41"/>
      <c r="E422" s="41"/>
      <c r="F422" s="41"/>
      <c r="G422" s="42"/>
      <c r="H422" s="10" t="s">
        <v>2</v>
      </c>
      <c r="I422" s="10" t="s">
        <v>3</v>
      </c>
    </row>
    <row r="423" spans="2:9" ht="13.15" customHeight="1">
      <c r="B423" s="8" t="s">
        <v>178</v>
      </c>
      <c r="C423" s="34" t="s">
        <v>179</v>
      </c>
      <c r="D423" s="35"/>
      <c r="E423" s="35"/>
      <c r="F423" s="35"/>
      <c r="G423" s="36"/>
      <c r="H423" s="9" t="s">
        <v>99</v>
      </c>
      <c r="I423" s="8" t="s">
        <v>118</v>
      </c>
    </row>
    <row r="424" spans="2:9">
      <c r="B424" s="1" t="s">
        <v>10</v>
      </c>
      <c r="C424" s="1" t="s">
        <v>11</v>
      </c>
      <c r="D424" s="1" t="s">
        <v>12</v>
      </c>
      <c r="E424" s="1" t="s">
        <v>13</v>
      </c>
      <c r="F424" s="1" t="s">
        <v>14</v>
      </c>
      <c r="G424" s="1" t="s">
        <v>15</v>
      </c>
      <c r="H424" s="1" t="s">
        <v>16</v>
      </c>
      <c r="I424" s="1"/>
    </row>
    <row r="425" spans="2:9">
      <c r="B425" s="1"/>
      <c r="C425" s="1"/>
      <c r="D425" s="1"/>
      <c r="E425" s="7" t="s">
        <v>18</v>
      </c>
      <c r="F425" s="7" t="s">
        <v>18</v>
      </c>
      <c r="G425" s="7" t="s">
        <v>18</v>
      </c>
      <c r="H425" s="7" t="s">
        <v>18</v>
      </c>
      <c r="I425" s="1"/>
    </row>
    <row r="426" spans="2:9" ht="39.6">
      <c r="B426" s="3" t="s">
        <v>180</v>
      </c>
      <c r="C426" s="1">
        <v>1.0210999999999999</v>
      </c>
      <c r="D426" s="1" t="s">
        <v>99</v>
      </c>
      <c r="E426" s="25">
        <v>143.77000000000001</v>
      </c>
      <c r="F426" s="2">
        <f>E426*C426</f>
        <v>146.80354700000001</v>
      </c>
      <c r="G426" s="2">
        <v>0</v>
      </c>
      <c r="H426" s="37"/>
      <c r="I426" s="1" t="s">
        <v>174</v>
      </c>
    </row>
    <row r="427" spans="2:9" ht="52.9">
      <c r="B427" s="3" t="s">
        <v>181</v>
      </c>
      <c r="C427" s="1">
        <v>1.0210999999999999</v>
      </c>
      <c r="D427" s="1" t="s">
        <v>99</v>
      </c>
      <c r="E427" s="25">
        <f>E413</f>
        <v>90.05</v>
      </c>
      <c r="F427" s="2">
        <f>E427*C427</f>
        <v>91.950054999999992</v>
      </c>
      <c r="G427" s="2">
        <v>0</v>
      </c>
      <c r="H427" s="38"/>
      <c r="I427" s="1" t="s">
        <v>176</v>
      </c>
    </row>
    <row r="428" spans="2:9" ht="39.6">
      <c r="B428" s="3" t="s">
        <v>182</v>
      </c>
      <c r="C428" s="1">
        <v>0.3</v>
      </c>
      <c r="D428" s="1" t="s">
        <v>6</v>
      </c>
      <c r="E428" s="25">
        <v>19.45</v>
      </c>
      <c r="F428" s="2">
        <f>E428*C428</f>
        <v>5.835</v>
      </c>
      <c r="G428" s="2"/>
      <c r="H428" s="38"/>
      <c r="I428" s="1" t="s">
        <v>183</v>
      </c>
    </row>
    <row r="429" spans="2:9" ht="26.45">
      <c r="B429" s="16" t="s">
        <v>123</v>
      </c>
      <c r="C429" s="1">
        <v>7.4999999999999997E-2</v>
      </c>
      <c r="D429" s="1" t="s">
        <v>91</v>
      </c>
      <c r="E429" s="12">
        <v>14.67</v>
      </c>
      <c r="F429" s="1"/>
      <c r="G429" s="2">
        <f>E429*C429</f>
        <v>1.10025</v>
      </c>
      <c r="H429" s="39"/>
      <c r="I429" s="1" t="s">
        <v>124</v>
      </c>
    </row>
    <row r="430" spans="2:9">
      <c r="B430" s="15" t="s">
        <v>125</v>
      </c>
      <c r="C430" s="1">
        <v>7.4999999999999997E-2</v>
      </c>
      <c r="D430" s="1" t="s">
        <v>91</v>
      </c>
      <c r="E430" s="12">
        <v>19.34</v>
      </c>
      <c r="F430" s="1"/>
      <c r="G430" s="2">
        <f>E430*C430</f>
        <v>1.4504999999999999</v>
      </c>
      <c r="H430" s="1"/>
      <c r="I430" s="1" t="s">
        <v>126</v>
      </c>
    </row>
    <row r="431" spans="2:9">
      <c r="B431" s="15" t="s">
        <v>152</v>
      </c>
      <c r="C431" s="1">
        <v>0.4</v>
      </c>
      <c r="D431" s="1" t="s">
        <v>99</v>
      </c>
      <c r="E431" s="12">
        <v>37.24</v>
      </c>
      <c r="F431" s="2">
        <f>E431*C431</f>
        <v>14.896000000000001</v>
      </c>
      <c r="G431" s="2"/>
      <c r="H431" s="1"/>
      <c r="I431" s="1" t="s">
        <v>153</v>
      </c>
    </row>
    <row r="432" spans="2:9">
      <c r="B432" s="15" t="s">
        <v>154</v>
      </c>
      <c r="C432" s="1">
        <v>2</v>
      </c>
      <c r="D432" s="1" t="s">
        <v>12</v>
      </c>
      <c r="E432" s="5">
        <v>1.1000000000000001</v>
      </c>
      <c r="F432" s="2">
        <f>E432*C432</f>
        <v>2.2000000000000002</v>
      </c>
      <c r="G432" s="2"/>
      <c r="H432" s="1"/>
      <c r="I432" s="1" t="s">
        <v>184</v>
      </c>
    </row>
    <row r="433" spans="2:9">
      <c r="B433" s="1" t="s">
        <v>23</v>
      </c>
      <c r="C433" s="1"/>
      <c r="D433" s="1"/>
      <c r="E433" s="1"/>
      <c r="F433" s="2">
        <f>SUM(F426:F432)</f>
        <v>261.68460199999998</v>
      </c>
      <c r="G433" s="2">
        <f>SUM(G426:G430)</f>
        <v>2.5507499999999999</v>
      </c>
      <c r="H433" s="2">
        <f>F433+G433</f>
        <v>264.23535199999998</v>
      </c>
      <c r="I433" s="1"/>
    </row>
    <row r="436" spans="2:9">
      <c r="B436" s="10" t="s">
        <v>0</v>
      </c>
      <c r="C436" s="40" t="s">
        <v>54</v>
      </c>
      <c r="D436" s="41"/>
      <c r="E436" s="41"/>
      <c r="F436" s="41"/>
      <c r="G436" s="42"/>
      <c r="H436" s="10" t="s">
        <v>2</v>
      </c>
      <c r="I436" s="10" t="s">
        <v>3</v>
      </c>
    </row>
    <row r="437" spans="2:9" ht="13.15" customHeight="1">
      <c r="B437" s="8" t="s">
        <v>185</v>
      </c>
      <c r="C437" s="34" t="s">
        <v>186</v>
      </c>
      <c r="D437" s="35"/>
      <c r="E437" s="35"/>
      <c r="F437" s="35"/>
      <c r="G437" s="36"/>
      <c r="H437" s="9" t="s">
        <v>99</v>
      </c>
      <c r="I437" s="8" t="s">
        <v>118</v>
      </c>
    </row>
    <row r="438" spans="2:9">
      <c r="B438" s="1" t="s">
        <v>10</v>
      </c>
      <c r="C438" s="1" t="s">
        <v>11</v>
      </c>
      <c r="D438" s="1" t="s">
        <v>12</v>
      </c>
      <c r="E438" s="1" t="s">
        <v>13</v>
      </c>
      <c r="F438" s="1" t="s">
        <v>14</v>
      </c>
      <c r="G438" s="1" t="s">
        <v>15</v>
      </c>
      <c r="H438" s="1" t="s">
        <v>16</v>
      </c>
      <c r="I438" s="1"/>
    </row>
    <row r="439" spans="2:9">
      <c r="B439" s="1"/>
      <c r="C439" s="1"/>
      <c r="D439" s="1"/>
      <c r="E439" s="7" t="s">
        <v>18</v>
      </c>
      <c r="F439" s="7" t="s">
        <v>18</v>
      </c>
      <c r="G439" s="7" t="s">
        <v>18</v>
      </c>
      <c r="H439" s="7" t="s">
        <v>18</v>
      </c>
      <c r="I439" s="1"/>
    </row>
    <row r="440" spans="2:9" ht="26.45">
      <c r="B440" s="3" t="s">
        <v>187</v>
      </c>
      <c r="C440" s="1">
        <v>1.0210999999999999</v>
      </c>
      <c r="D440" s="1" t="s">
        <v>99</v>
      </c>
      <c r="E440" s="25">
        <v>220.49</v>
      </c>
      <c r="F440" s="2">
        <f>E440*C440</f>
        <v>225.14233899999999</v>
      </c>
      <c r="G440" s="2">
        <v>0</v>
      </c>
      <c r="H440" s="37"/>
      <c r="I440" s="1" t="s">
        <v>188</v>
      </c>
    </row>
    <row r="441" spans="2:9" ht="39.6" customHeight="1">
      <c r="B441" s="3" t="s">
        <v>189</v>
      </c>
      <c r="C441" s="1">
        <v>1.0210999999999999</v>
      </c>
      <c r="D441" s="1" t="s">
        <v>99</v>
      </c>
      <c r="E441" s="25">
        <v>121.91</v>
      </c>
      <c r="F441" s="2">
        <f>E441*C441</f>
        <v>124.48230099999998</v>
      </c>
      <c r="G441" s="2">
        <v>0</v>
      </c>
      <c r="H441" s="38"/>
      <c r="I441" s="1" t="s">
        <v>190</v>
      </c>
    </row>
    <row r="442" spans="2:9" ht="35.450000000000003" customHeight="1">
      <c r="B442" s="3" t="s">
        <v>191</v>
      </c>
      <c r="C442" s="1">
        <v>0.3</v>
      </c>
      <c r="D442" s="1" t="s">
        <v>12</v>
      </c>
      <c r="E442" s="25">
        <v>58.67</v>
      </c>
      <c r="F442" s="2">
        <f>E442*C442</f>
        <v>17.600999999999999</v>
      </c>
      <c r="G442" s="2"/>
      <c r="H442" s="38"/>
      <c r="I442" s="1" t="s">
        <v>192</v>
      </c>
    </row>
    <row r="443" spans="2:9" ht="26.45">
      <c r="B443" s="16" t="s">
        <v>123</v>
      </c>
      <c r="C443" s="1">
        <v>8.5000000000000006E-2</v>
      </c>
      <c r="D443" s="1" t="s">
        <v>91</v>
      </c>
      <c r="E443" s="12">
        <v>14.67</v>
      </c>
      <c r="F443" s="1"/>
      <c r="G443" s="2">
        <f>E443*C443</f>
        <v>1.24695</v>
      </c>
      <c r="H443" s="39"/>
      <c r="I443" s="1" t="s">
        <v>124</v>
      </c>
    </row>
    <row r="444" spans="2:9">
      <c r="B444" s="15" t="s">
        <v>125</v>
      </c>
      <c r="C444" s="1">
        <v>8.5000000000000006E-2</v>
      </c>
      <c r="D444" s="1" t="s">
        <v>91</v>
      </c>
      <c r="E444" s="12">
        <v>19.34</v>
      </c>
      <c r="F444" s="1"/>
      <c r="G444" s="2">
        <f>E444*C444</f>
        <v>1.6439000000000001</v>
      </c>
      <c r="H444" s="1"/>
      <c r="I444" s="1" t="s">
        <v>126</v>
      </c>
    </row>
    <row r="445" spans="2:9">
      <c r="B445" s="15" t="s">
        <v>152</v>
      </c>
      <c r="C445" s="1">
        <v>0.4</v>
      </c>
      <c r="D445" s="1" t="s">
        <v>99</v>
      </c>
      <c r="E445" s="12">
        <v>37.24</v>
      </c>
      <c r="F445" s="2">
        <f>E445*C445</f>
        <v>14.896000000000001</v>
      </c>
      <c r="G445" s="2"/>
      <c r="H445" s="1"/>
      <c r="I445" s="1" t="s">
        <v>153</v>
      </c>
    </row>
    <row r="446" spans="2:9">
      <c r="B446" s="15" t="s">
        <v>154</v>
      </c>
      <c r="C446" s="1">
        <v>2</v>
      </c>
      <c r="D446" s="1" t="s">
        <v>12</v>
      </c>
      <c r="E446" s="5">
        <v>1.1000000000000001</v>
      </c>
      <c r="F446" s="2">
        <f>E446*C446</f>
        <v>2.2000000000000002</v>
      </c>
      <c r="G446" s="2"/>
      <c r="H446" s="1"/>
      <c r="I446" s="1" t="s">
        <v>184</v>
      </c>
    </row>
    <row r="447" spans="2:9">
      <c r="B447" s="1" t="s">
        <v>23</v>
      </c>
      <c r="C447" s="1"/>
      <c r="D447" s="1"/>
      <c r="E447" s="1"/>
      <c r="F447" s="2">
        <f>SUM(F440:F446)</f>
        <v>384.32164</v>
      </c>
      <c r="G447" s="2">
        <f>SUM(G440:G444)</f>
        <v>2.8908500000000004</v>
      </c>
      <c r="H447" s="2">
        <f>F447+G447</f>
        <v>387.21249</v>
      </c>
      <c r="I447" s="1"/>
    </row>
    <row r="450" spans="2:9">
      <c r="B450" s="10" t="s">
        <v>0</v>
      </c>
      <c r="C450" s="40" t="s">
        <v>54</v>
      </c>
      <c r="D450" s="41"/>
      <c r="E450" s="41"/>
      <c r="F450" s="41"/>
      <c r="G450" s="42"/>
      <c r="H450" s="10" t="s">
        <v>2</v>
      </c>
      <c r="I450" s="10" t="s">
        <v>3</v>
      </c>
    </row>
    <row r="451" spans="2:9" ht="13.15" customHeight="1">
      <c r="B451" s="8" t="s">
        <v>193</v>
      </c>
      <c r="C451" s="34" t="s">
        <v>194</v>
      </c>
      <c r="D451" s="35"/>
      <c r="E451" s="35"/>
      <c r="F451" s="35"/>
      <c r="G451" s="36"/>
      <c r="H451" s="9" t="s">
        <v>99</v>
      </c>
      <c r="I451" s="8" t="s">
        <v>118</v>
      </c>
    </row>
    <row r="452" spans="2:9">
      <c r="B452" s="1" t="s">
        <v>10</v>
      </c>
      <c r="C452" s="1" t="s">
        <v>11</v>
      </c>
      <c r="D452" s="1" t="s">
        <v>12</v>
      </c>
      <c r="E452" s="1" t="s">
        <v>13</v>
      </c>
      <c r="F452" s="1" t="s">
        <v>14</v>
      </c>
      <c r="G452" s="1" t="s">
        <v>15</v>
      </c>
      <c r="H452" s="1" t="s">
        <v>16</v>
      </c>
      <c r="I452" s="1"/>
    </row>
    <row r="453" spans="2:9">
      <c r="B453" s="1"/>
      <c r="C453" s="1"/>
      <c r="D453" s="1"/>
      <c r="E453" s="7" t="s">
        <v>18</v>
      </c>
      <c r="F453" s="7" t="s">
        <v>18</v>
      </c>
      <c r="G453" s="7" t="s">
        <v>18</v>
      </c>
      <c r="H453" s="7" t="s">
        <v>18</v>
      </c>
      <c r="I453" s="1"/>
    </row>
    <row r="454" spans="2:9" ht="26.45">
      <c r="B454" s="3" t="s">
        <v>195</v>
      </c>
      <c r="C454" s="1">
        <v>1.0210999999999999</v>
      </c>
      <c r="D454" s="1" t="s">
        <v>99</v>
      </c>
      <c r="E454" s="25">
        <v>246.13</v>
      </c>
      <c r="F454" s="2">
        <f>E454*C454</f>
        <v>251.32334299999997</v>
      </c>
      <c r="G454" s="2">
        <v>0</v>
      </c>
      <c r="H454" s="37"/>
      <c r="I454" s="1" t="s">
        <v>196</v>
      </c>
    </row>
    <row r="455" spans="2:9" ht="39.6">
      <c r="B455" s="3" t="s">
        <v>197</v>
      </c>
      <c r="C455" s="1">
        <v>1.0210999999999999</v>
      </c>
      <c r="D455" s="1" t="s">
        <v>99</v>
      </c>
      <c r="E455" s="24">
        <v>121.91</v>
      </c>
      <c r="F455" s="2">
        <f>E455*C455</f>
        <v>124.48230099999998</v>
      </c>
      <c r="G455" s="2">
        <v>0</v>
      </c>
      <c r="H455" s="38"/>
      <c r="I455" s="1" t="s">
        <v>198</v>
      </c>
    </row>
    <row r="456" spans="2:9" ht="39.6">
      <c r="B456" s="3" t="s">
        <v>199</v>
      </c>
      <c r="C456" s="1">
        <v>0.3</v>
      </c>
      <c r="D456" s="1" t="s">
        <v>12</v>
      </c>
      <c r="E456" s="5">
        <v>58.67</v>
      </c>
      <c r="F456" s="2">
        <f>E456*C456</f>
        <v>17.600999999999999</v>
      </c>
      <c r="G456" s="2"/>
      <c r="H456" s="38"/>
      <c r="I456" s="1" t="s">
        <v>200</v>
      </c>
    </row>
    <row r="457" spans="2:9" ht="26.45">
      <c r="B457" s="16" t="s">
        <v>123</v>
      </c>
      <c r="C457" s="1">
        <v>8.5000000000000006E-2</v>
      </c>
      <c r="D457" s="1" t="s">
        <v>91</v>
      </c>
      <c r="E457" s="12">
        <v>14.67</v>
      </c>
      <c r="F457" s="1"/>
      <c r="G457" s="2">
        <f>E457*C457</f>
        <v>1.24695</v>
      </c>
      <c r="H457" s="39"/>
      <c r="I457" s="1" t="s">
        <v>124</v>
      </c>
    </row>
    <row r="458" spans="2:9">
      <c r="B458" s="15" t="s">
        <v>125</v>
      </c>
      <c r="C458" s="1">
        <v>8.5000000000000006E-2</v>
      </c>
      <c r="D458" s="1" t="s">
        <v>91</v>
      </c>
      <c r="E458" s="12">
        <v>19.34</v>
      </c>
      <c r="F458" s="1"/>
      <c r="G458" s="2">
        <f>E458*C458</f>
        <v>1.6439000000000001</v>
      </c>
      <c r="H458" s="1"/>
      <c r="I458" s="1" t="s">
        <v>126</v>
      </c>
    </row>
    <row r="459" spans="2:9">
      <c r="B459" s="15" t="s">
        <v>152</v>
      </c>
      <c r="C459" s="1">
        <v>0.4</v>
      </c>
      <c r="D459" s="1" t="s">
        <v>99</v>
      </c>
      <c r="E459" s="12">
        <v>37.24</v>
      </c>
      <c r="F459" s="2">
        <f>E459*C459</f>
        <v>14.896000000000001</v>
      </c>
      <c r="G459" s="2"/>
      <c r="H459" s="1"/>
      <c r="I459" s="1" t="s">
        <v>153</v>
      </c>
    </row>
    <row r="460" spans="2:9">
      <c r="B460" s="15" t="s">
        <v>154</v>
      </c>
      <c r="C460" s="1">
        <v>2</v>
      </c>
      <c r="D460" s="1" t="s">
        <v>12</v>
      </c>
      <c r="E460" s="5">
        <v>1.1000000000000001</v>
      </c>
      <c r="F460" s="2">
        <f>E460*C460</f>
        <v>2.2000000000000002</v>
      </c>
      <c r="G460" s="2"/>
      <c r="H460" s="1"/>
      <c r="I460" s="1" t="s">
        <v>184</v>
      </c>
    </row>
    <row r="461" spans="2:9">
      <c r="B461" s="1" t="s">
        <v>23</v>
      </c>
      <c r="C461" s="1"/>
      <c r="D461" s="1"/>
      <c r="E461" s="1"/>
      <c r="F461" s="2">
        <f>SUM(F454:F460)</f>
        <v>410.50264399999992</v>
      </c>
      <c r="G461" s="2">
        <f>SUM(G454:G460)</f>
        <v>2.8908500000000004</v>
      </c>
      <c r="H461" s="2">
        <f>F461+G461</f>
        <v>413.39349399999992</v>
      </c>
      <c r="I461" s="1"/>
    </row>
    <row r="464" spans="2:9">
      <c r="B464" s="10" t="s">
        <v>0</v>
      </c>
      <c r="C464" s="40" t="s">
        <v>54</v>
      </c>
      <c r="D464" s="41"/>
      <c r="E464" s="41"/>
      <c r="F464" s="41"/>
      <c r="G464" s="42"/>
      <c r="H464" s="10" t="s">
        <v>2</v>
      </c>
      <c r="I464" s="10" t="s">
        <v>3</v>
      </c>
    </row>
    <row r="465" spans="2:14" ht="13.15" customHeight="1">
      <c r="B465" s="8" t="s">
        <v>201</v>
      </c>
      <c r="C465" s="34" t="s">
        <v>202</v>
      </c>
      <c r="D465" s="35"/>
      <c r="E465" s="35"/>
      <c r="F465" s="35"/>
      <c r="G465" s="36"/>
      <c r="H465" s="9" t="s">
        <v>99</v>
      </c>
      <c r="I465" s="8" t="s">
        <v>118</v>
      </c>
    </row>
    <row r="466" spans="2:14">
      <c r="B466" s="1" t="s">
        <v>10</v>
      </c>
      <c r="C466" s="1" t="s">
        <v>11</v>
      </c>
      <c r="D466" s="1" t="s">
        <v>12</v>
      </c>
      <c r="E466" s="1" t="s">
        <v>13</v>
      </c>
      <c r="F466" s="1" t="s">
        <v>14</v>
      </c>
      <c r="G466" s="1" t="s">
        <v>15</v>
      </c>
      <c r="H466" s="1" t="s">
        <v>16</v>
      </c>
      <c r="I466" s="1"/>
    </row>
    <row r="467" spans="2:14">
      <c r="B467" s="1"/>
      <c r="C467" s="1"/>
      <c r="D467" s="1"/>
      <c r="E467" s="7" t="s">
        <v>18</v>
      </c>
      <c r="F467" s="7" t="s">
        <v>18</v>
      </c>
      <c r="G467" s="7" t="s">
        <v>18</v>
      </c>
      <c r="H467" s="7" t="s">
        <v>18</v>
      </c>
      <c r="I467" s="1"/>
    </row>
    <row r="468" spans="2:14" ht="26.45">
      <c r="B468" s="3" t="s">
        <v>203</v>
      </c>
      <c r="C468" s="1">
        <v>1.0210999999999999</v>
      </c>
      <c r="D468" s="1" t="s">
        <v>99</v>
      </c>
      <c r="E468" s="25">
        <v>305.33</v>
      </c>
      <c r="F468" s="2">
        <f>E468*C468</f>
        <v>311.77246299999996</v>
      </c>
      <c r="G468" s="2">
        <v>0</v>
      </c>
      <c r="H468" s="37"/>
      <c r="I468" s="1" t="s">
        <v>204</v>
      </c>
    </row>
    <row r="469" spans="2:14" ht="39.6">
      <c r="B469" s="3" t="s">
        <v>197</v>
      </c>
      <c r="C469" s="1">
        <v>1.0210999999999999</v>
      </c>
      <c r="D469" s="1" t="s">
        <v>99</v>
      </c>
      <c r="E469" s="24">
        <v>121.91</v>
      </c>
      <c r="F469" s="2">
        <f>E469*C469</f>
        <v>124.48230099999998</v>
      </c>
      <c r="G469" s="2">
        <v>0</v>
      </c>
      <c r="H469" s="38"/>
      <c r="I469" s="1" t="s">
        <v>198</v>
      </c>
    </row>
    <row r="470" spans="2:14" ht="39.6">
      <c r="B470" s="3" t="s">
        <v>199</v>
      </c>
      <c r="C470" s="1">
        <v>0.3</v>
      </c>
      <c r="D470" s="1" t="s">
        <v>12</v>
      </c>
      <c r="E470" s="5">
        <v>58.67</v>
      </c>
      <c r="F470" s="2">
        <f>E470*C470</f>
        <v>17.600999999999999</v>
      </c>
      <c r="G470" s="2"/>
      <c r="H470" s="38"/>
      <c r="I470" s="1" t="s">
        <v>200</v>
      </c>
    </row>
    <row r="471" spans="2:14" ht="26.45">
      <c r="B471" s="16" t="s">
        <v>123</v>
      </c>
      <c r="C471" s="1">
        <v>8.5000000000000006E-2</v>
      </c>
      <c r="D471" s="1" t="s">
        <v>91</v>
      </c>
      <c r="E471" s="12">
        <v>14.67</v>
      </c>
      <c r="F471" s="1"/>
      <c r="G471" s="2">
        <f>E471*C471</f>
        <v>1.24695</v>
      </c>
      <c r="H471" s="39"/>
      <c r="I471" s="1" t="s">
        <v>124</v>
      </c>
    </row>
    <row r="472" spans="2:14">
      <c r="B472" s="15" t="s">
        <v>125</v>
      </c>
      <c r="C472" s="1">
        <v>8.5000000000000006E-2</v>
      </c>
      <c r="D472" s="1" t="s">
        <v>91</v>
      </c>
      <c r="E472" s="12">
        <v>19.34</v>
      </c>
      <c r="F472" s="1"/>
      <c r="G472" s="2">
        <f>E472*C472</f>
        <v>1.6439000000000001</v>
      </c>
      <c r="H472" s="1"/>
      <c r="I472" s="1" t="s">
        <v>126</v>
      </c>
    </row>
    <row r="473" spans="2:14">
      <c r="B473" s="15" t="s">
        <v>152</v>
      </c>
      <c r="C473" s="1">
        <v>0.4</v>
      </c>
      <c r="D473" s="1" t="s">
        <v>99</v>
      </c>
      <c r="E473" s="12">
        <v>37.24</v>
      </c>
      <c r="F473" s="2">
        <f>E473*C473</f>
        <v>14.896000000000001</v>
      </c>
      <c r="G473" s="2"/>
      <c r="H473" s="1"/>
      <c r="I473" s="1" t="s">
        <v>153</v>
      </c>
    </row>
    <row r="474" spans="2:14">
      <c r="B474" s="15" t="s">
        <v>154</v>
      </c>
      <c r="C474" s="1">
        <v>2</v>
      </c>
      <c r="D474" s="1" t="s">
        <v>12</v>
      </c>
      <c r="E474" s="5">
        <v>1.1000000000000001</v>
      </c>
      <c r="F474" s="2">
        <f>E474*C474</f>
        <v>2.2000000000000002</v>
      </c>
      <c r="G474" s="2"/>
      <c r="H474" s="1"/>
      <c r="I474" s="1" t="s">
        <v>184</v>
      </c>
    </row>
    <row r="475" spans="2:14">
      <c r="B475" s="1" t="s">
        <v>23</v>
      </c>
      <c r="C475" s="1"/>
      <c r="D475" s="1"/>
      <c r="E475" s="1"/>
      <c r="F475" s="2">
        <f>SUM(F468:F474)</f>
        <v>470.95176399999991</v>
      </c>
      <c r="G475" s="2">
        <f>SUM(G468:G474)</f>
        <v>2.8908500000000004</v>
      </c>
      <c r="H475" s="2">
        <f>F475+G475</f>
        <v>473.84261399999991</v>
      </c>
      <c r="I475" s="1"/>
    </row>
    <row r="480" spans="2:14">
      <c r="B480" s="10" t="s">
        <v>0</v>
      </c>
      <c r="C480" s="40" t="s">
        <v>54</v>
      </c>
      <c r="D480" s="41"/>
      <c r="E480" s="41"/>
      <c r="F480" s="41"/>
      <c r="G480" s="42"/>
      <c r="H480" s="10" t="s">
        <v>2</v>
      </c>
      <c r="I480" s="10" t="s">
        <v>3</v>
      </c>
      <c r="K480" s="52" t="s">
        <v>4</v>
      </c>
      <c r="L480" s="53"/>
      <c r="M480" s="53"/>
      <c r="N480" s="54"/>
    </row>
    <row r="481" spans="2:14" ht="13.15" customHeight="1">
      <c r="B481" s="8" t="s">
        <v>205</v>
      </c>
      <c r="C481" s="34" t="s">
        <v>206</v>
      </c>
      <c r="D481" s="35"/>
      <c r="E481" s="35"/>
      <c r="F481" s="35"/>
      <c r="G481" s="36"/>
      <c r="H481" s="9" t="s">
        <v>207</v>
      </c>
      <c r="I481" s="8" t="s">
        <v>118</v>
      </c>
      <c r="K481" s="15"/>
      <c r="L481" s="23" t="s">
        <v>208</v>
      </c>
      <c r="M481" s="15" t="s">
        <v>2</v>
      </c>
      <c r="N481" s="15" t="s">
        <v>9</v>
      </c>
    </row>
    <row r="482" spans="2:14">
      <c r="B482" s="1" t="s">
        <v>10</v>
      </c>
      <c r="C482" s="1" t="s">
        <v>11</v>
      </c>
      <c r="D482" s="1" t="s">
        <v>12</v>
      </c>
      <c r="E482" s="1" t="s">
        <v>13</v>
      </c>
      <c r="F482" s="1" t="s">
        <v>14</v>
      </c>
      <c r="G482" s="1" t="s">
        <v>15</v>
      </c>
      <c r="H482" s="1" t="s">
        <v>16</v>
      </c>
      <c r="I482" s="1"/>
      <c r="K482" s="15"/>
      <c r="L482" s="15" t="s">
        <v>209</v>
      </c>
      <c r="M482" s="15" t="s">
        <v>12</v>
      </c>
      <c r="N482" s="15">
        <v>228</v>
      </c>
    </row>
    <row r="483" spans="2:14">
      <c r="B483" s="1"/>
      <c r="C483" s="1"/>
      <c r="D483" s="1"/>
      <c r="E483" s="7" t="s">
        <v>18</v>
      </c>
      <c r="F483" s="7" t="s">
        <v>18</v>
      </c>
      <c r="G483" s="7" t="s">
        <v>18</v>
      </c>
      <c r="H483" s="7" t="s">
        <v>18</v>
      </c>
      <c r="I483" s="1"/>
      <c r="K483" s="15"/>
      <c r="L483" s="15" t="s">
        <v>210</v>
      </c>
      <c r="M483" s="15" t="s">
        <v>12</v>
      </c>
      <c r="N483" s="15">
        <v>110.88</v>
      </c>
    </row>
    <row r="484" spans="2:14">
      <c r="B484" s="3" t="s">
        <v>206</v>
      </c>
      <c r="C484" s="1">
        <v>1</v>
      </c>
      <c r="D484" s="1" t="s">
        <v>207</v>
      </c>
      <c r="E484" s="2">
        <f>N485</f>
        <v>110.88</v>
      </c>
      <c r="F484" s="2">
        <f>E484*C484</f>
        <v>110.88</v>
      </c>
      <c r="G484" s="2">
        <v>0</v>
      </c>
      <c r="H484" s="37"/>
      <c r="I484" s="1" t="s">
        <v>211</v>
      </c>
      <c r="K484" s="15"/>
      <c r="L484" s="15" t="s">
        <v>212</v>
      </c>
      <c r="M484" s="15" t="s">
        <v>12</v>
      </c>
      <c r="N484" s="15">
        <v>153.71</v>
      </c>
    </row>
    <row r="485" spans="2:14" ht="26.45">
      <c r="B485" s="16" t="s">
        <v>123</v>
      </c>
      <c r="C485" s="1">
        <v>0.3</v>
      </c>
      <c r="D485" s="1" t="s">
        <v>91</v>
      </c>
      <c r="E485" s="12">
        <v>14.67</v>
      </c>
      <c r="F485" s="1"/>
      <c r="G485" s="2">
        <f>E485*C485</f>
        <v>4.4009999999999998</v>
      </c>
      <c r="H485" s="39"/>
      <c r="I485" s="1" t="s">
        <v>124</v>
      </c>
      <c r="K485" s="15"/>
      <c r="L485" s="15" t="s">
        <v>213</v>
      </c>
      <c r="M485" s="15"/>
      <c r="N485" s="19">
        <f>MIN(N482:N484)</f>
        <v>110.88</v>
      </c>
    </row>
    <row r="486" spans="2:14">
      <c r="B486" s="15" t="s">
        <v>125</v>
      </c>
      <c r="C486" s="1">
        <v>0.3</v>
      </c>
      <c r="D486" s="1" t="s">
        <v>91</v>
      </c>
      <c r="E486" s="12">
        <v>19.34</v>
      </c>
      <c r="F486" s="1"/>
      <c r="G486" s="2">
        <f>E486*C486</f>
        <v>5.8019999999999996</v>
      </c>
      <c r="H486" s="1"/>
      <c r="I486" s="1" t="s">
        <v>126</v>
      </c>
    </row>
    <row r="487" spans="2:14">
      <c r="B487" s="1" t="s">
        <v>23</v>
      </c>
      <c r="C487" s="1"/>
      <c r="D487" s="1"/>
      <c r="E487" s="1"/>
      <c r="F487" s="2">
        <f>SUM(F484:F486)</f>
        <v>110.88</v>
      </c>
      <c r="G487" s="2">
        <f>SUM(G484:G486)</f>
        <v>10.202999999999999</v>
      </c>
      <c r="H487" s="2">
        <f>F487+G487</f>
        <v>121.083</v>
      </c>
      <c r="I487" s="1"/>
    </row>
    <row r="490" spans="2:14">
      <c r="B490" s="10" t="s">
        <v>0</v>
      </c>
      <c r="C490" s="40" t="s">
        <v>54</v>
      </c>
      <c r="D490" s="41"/>
      <c r="E490" s="41"/>
      <c r="F490" s="41"/>
      <c r="G490" s="42"/>
      <c r="H490" s="10" t="s">
        <v>2</v>
      </c>
      <c r="I490" s="10" t="s">
        <v>3</v>
      </c>
      <c r="K490" s="52" t="s">
        <v>4</v>
      </c>
      <c r="L490" s="53"/>
      <c r="M490" s="53"/>
      <c r="N490" s="54"/>
    </row>
    <row r="491" spans="2:14" ht="13.15" customHeight="1">
      <c r="B491" s="8" t="s">
        <v>214</v>
      </c>
      <c r="C491" s="34" t="s">
        <v>215</v>
      </c>
      <c r="D491" s="35"/>
      <c r="E491" s="35"/>
      <c r="F491" s="35"/>
      <c r="G491" s="36"/>
      <c r="H491" s="9" t="s">
        <v>207</v>
      </c>
      <c r="I491" s="8" t="s">
        <v>118</v>
      </c>
      <c r="K491" s="15"/>
      <c r="L491" s="23" t="s">
        <v>216</v>
      </c>
      <c r="M491" s="15" t="s">
        <v>2</v>
      </c>
      <c r="N491" s="15" t="s">
        <v>9</v>
      </c>
    </row>
    <row r="492" spans="2:14">
      <c r="B492" s="1" t="s">
        <v>10</v>
      </c>
      <c r="C492" s="1" t="s">
        <v>11</v>
      </c>
      <c r="D492" s="1" t="s">
        <v>12</v>
      </c>
      <c r="E492" s="1" t="s">
        <v>13</v>
      </c>
      <c r="F492" s="1" t="s">
        <v>14</v>
      </c>
      <c r="G492" s="1" t="s">
        <v>15</v>
      </c>
      <c r="H492" s="1" t="s">
        <v>16</v>
      </c>
      <c r="I492" s="1"/>
      <c r="K492" s="15"/>
      <c r="L492" s="15" t="s">
        <v>217</v>
      </c>
      <c r="M492" s="15" t="s">
        <v>12</v>
      </c>
      <c r="N492" s="15">
        <v>155.91</v>
      </c>
    </row>
    <row r="493" spans="2:14">
      <c r="B493" s="1"/>
      <c r="C493" s="1"/>
      <c r="D493" s="1"/>
      <c r="E493" s="7" t="s">
        <v>18</v>
      </c>
      <c r="F493" s="7" t="s">
        <v>18</v>
      </c>
      <c r="G493" s="7" t="s">
        <v>18</v>
      </c>
      <c r="H493" s="7" t="s">
        <v>18</v>
      </c>
      <c r="I493" s="1"/>
      <c r="K493" s="15"/>
      <c r="L493" s="15" t="s">
        <v>210</v>
      </c>
      <c r="M493" s="15" t="s">
        <v>12</v>
      </c>
      <c r="N493" s="15">
        <v>99.86</v>
      </c>
    </row>
    <row r="494" spans="2:14">
      <c r="B494" s="3" t="s">
        <v>215</v>
      </c>
      <c r="C494" s="1">
        <v>1</v>
      </c>
      <c r="D494" s="1" t="s">
        <v>207</v>
      </c>
      <c r="E494" s="2">
        <f>N495</f>
        <v>99.86</v>
      </c>
      <c r="F494" s="2">
        <f>E494*C494</f>
        <v>99.86</v>
      </c>
      <c r="G494" s="2">
        <v>0</v>
      </c>
      <c r="H494" s="37"/>
      <c r="I494" s="1" t="s">
        <v>211</v>
      </c>
      <c r="K494" s="15"/>
      <c r="L494" s="15" t="s">
        <v>212</v>
      </c>
      <c r="M494" s="15" t="s">
        <v>12</v>
      </c>
      <c r="N494" s="15">
        <v>114.27</v>
      </c>
    </row>
    <row r="495" spans="2:14" ht="26.45">
      <c r="B495" s="16" t="s">
        <v>123</v>
      </c>
      <c r="C495" s="1">
        <v>0.3</v>
      </c>
      <c r="D495" s="1" t="s">
        <v>91</v>
      </c>
      <c r="E495" s="12">
        <v>14.67</v>
      </c>
      <c r="F495" s="1"/>
      <c r="G495" s="2">
        <f>E495*C495</f>
        <v>4.4009999999999998</v>
      </c>
      <c r="H495" s="39"/>
      <c r="I495" s="1" t="s">
        <v>124</v>
      </c>
      <c r="K495" s="15"/>
      <c r="L495" s="15" t="s">
        <v>213</v>
      </c>
      <c r="M495" s="15"/>
      <c r="N495" s="19">
        <f>MIN(N492:N494)</f>
        <v>99.86</v>
      </c>
    </row>
    <row r="496" spans="2:14">
      <c r="B496" s="15" t="s">
        <v>125</v>
      </c>
      <c r="C496" s="1">
        <v>0.3</v>
      </c>
      <c r="D496" s="1" t="s">
        <v>91</v>
      </c>
      <c r="E496" s="12">
        <v>19.34</v>
      </c>
      <c r="F496" s="1"/>
      <c r="G496" s="2">
        <f>E496*C496</f>
        <v>5.8019999999999996</v>
      </c>
      <c r="H496" s="1"/>
      <c r="I496" s="1" t="s">
        <v>126</v>
      </c>
    </row>
    <row r="497" spans="2:14">
      <c r="B497" s="1" t="s">
        <v>23</v>
      </c>
      <c r="C497" s="1"/>
      <c r="D497" s="1"/>
      <c r="E497" s="1"/>
      <c r="F497" s="2">
        <f>SUM(F494:F496)</f>
        <v>99.86</v>
      </c>
      <c r="G497" s="2">
        <f>SUM(G494:G496)</f>
        <v>10.202999999999999</v>
      </c>
      <c r="H497" s="2">
        <f>F497+G497</f>
        <v>110.063</v>
      </c>
      <c r="I497" s="1"/>
    </row>
    <row r="500" spans="2:14">
      <c r="B500" s="10" t="s">
        <v>0</v>
      </c>
      <c r="C500" s="40" t="s">
        <v>54</v>
      </c>
      <c r="D500" s="41"/>
      <c r="E500" s="41"/>
      <c r="F500" s="41"/>
      <c r="G500" s="42"/>
      <c r="H500" s="10" t="s">
        <v>2</v>
      </c>
      <c r="I500" s="10" t="s">
        <v>3</v>
      </c>
      <c r="K500" s="52" t="s">
        <v>4</v>
      </c>
      <c r="L500" s="53"/>
      <c r="M500" s="53"/>
      <c r="N500" s="54"/>
    </row>
    <row r="501" spans="2:14" ht="13.15" customHeight="1">
      <c r="B501" s="8" t="s">
        <v>218</v>
      </c>
      <c r="C501" s="34" t="s">
        <v>219</v>
      </c>
      <c r="D501" s="35"/>
      <c r="E501" s="35"/>
      <c r="F501" s="35"/>
      <c r="G501" s="36"/>
      <c r="H501" s="9" t="s">
        <v>207</v>
      </c>
      <c r="I501" s="8" t="s">
        <v>118</v>
      </c>
      <c r="K501" s="15"/>
      <c r="L501" s="23" t="s">
        <v>220</v>
      </c>
      <c r="M501" s="15" t="s">
        <v>2</v>
      </c>
      <c r="N501" s="15" t="s">
        <v>9</v>
      </c>
    </row>
    <row r="502" spans="2:14">
      <c r="B502" s="1" t="s">
        <v>10</v>
      </c>
      <c r="C502" s="1" t="s">
        <v>11</v>
      </c>
      <c r="D502" s="1" t="s">
        <v>12</v>
      </c>
      <c r="E502" s="1" t="s">
        <v>13</v>
      </c>
      <c r="F502" s="1" t="s">
        <v>14</v>
      </c>
      <c r="G502" s="1" t="s">
        <v>15</v>
      </c>
      <c r="H502" s="1" t="s">
        <v>16</v>
      </c>
      <c r="I502" s="1"/>
      <c r="K502" s="15"/>
      <c r="L502" s="15" t="s">
        <v>217</v>
      </c>
      <c r="M502" s="15" t="s">
        <v>12</v>
      </c>
      <c r="N502" s="15">
        <v>175.99</v>
      </c>
    </row>
    <row r="503" spans="2:14">
      <c r="B503" s="1"/>
      <c r="C503" s="1"/>
      <c r="D503" s="1"/>
      <c r="E503" s="7" t="s">
        <v>18</v>
      </c>
      <c r="F503" s="7" t="s">
        <v>18</v>
      </c>
      <c r="G503" s="7" t="s">
        <v>18</v>
      </c>
      <c r="H503" s="7" t="s">
        <v>18</v>
      </c>
      <c r="I503" s="1"/>
      <c r="K503" s="15"/>
      <c r="L503" s="15" t="s">
        <v>221</v>
      </c>
      <c r="M503" s="15" t="s">
        <v>12</v>
      </c>
      <c r="N503" s="15">
        <v>131.38</v>
      </c>
    </row>
    <row r="504" spans="2:14">
      <c r="B504" s="3" t="s">
        <v>219</v>
      </c>
      <c r="C504" s="1">
        <v>1</v>
      </c>
      <c r="D504" s="1" t="s">
        <v>207</v>
      </c>
      <c r="E504" s="2">
        <f>N505</f>
        <v>131.38</v>
      </c>
      <c r="F504" s="2">
        <f>E504*C504</f>
        <v>131.38</v>
      </c>
      <c r="G504" s="2">
        <v>0</v>
      </c>
      <c r="H504" s="37"/>
      <c r="I504" s="1" t="s">
        <v>211</v>
      </c>
      <c r="K504" s="15"/>
      <c r="L504" s="15" t="s">
        <v>222</v>
      </c>
      <c r="M504" s="15" t="s">
        <v>12</v>
      </c>
      <c r="N504" s="15">
        <v>198.45</v>
      </c>
    </row>
    <row r="505" spans="2:14" ht="26.45">
      <c r="B505" s="16" t="s">
        <v>123</v>
      </c>
      <c r="C505" s="1">
        <v>0.3</v>
      </c>
      <c r="D505" s="1" t="s">
        <v>91</v>
      </c>
      <c r="E505" s="12">
        <v>14.67</v>
      </c>
      <c r="F505" s="1"/>
      <c r="G505" s="2">
        <f>E505*C505</f>
        <v>4.4009999999999998</v>
      </c>
      <c r="H505" s="39"/>
      <c r="I505" s="1" t="s">
        <v>124</v>
      </c>
      <c r="K505" s="15"/>
      <c r="L505" s="15" t="s">
        <v>213</v>
      </c>
      <c r="M505" s="15"/>
      <c r="N505" s="19">
        <f>MIN(N502:N504)</f>
        <v>131.38</v>
      </c>
    </row>
    <row r="506" spans="2:14">
      <c r="B506" s="15" t="s">
        <v>125</v>
      </c>
      <c r="C506" s="1">
        <v>0.3</v>
      </c>
      <c r="D506" s="1" t="s">
        <v>91</v>
      </c>
      <c r="E506" s="12">
        <v>19.34</v>
      </c>
      <c r="F506" s="1"/>
      <c r="G506" s="2">
        <f>E506*C506</f>
        <v>5.8019999999999996</v>
      </c>
      <c r="H506" s="1"/>
      <c r="I506" s="1" t="s">
        <v>126</v>
      </c>
    </row>
    <row r="507" spans="2:14">
      <c r="B507" s="1" t="s">
        <v>23</v>
      </c>
      <c r="C507" s="1"/>
      <c r="D507" s="1"/>
      <c r="E507" s="1"/>
      <c r="F507" s="2">
        <f>SUM(F504:F506)</f>
        <v>131.38</v>
      </c>
      <c r="G507" s="2">
        <f>SUM(G504:G506)</f>
        <v>10.202999999999999</v>
      </c>
      <c r="H507" s="2">
        <f>F507+G507</f>
        <v>141.583</v>
      </c>
      <c r="I507" s="1"/>
    </row>
    <row r="510" spans="2:14">
      <c r="B510" s="10" t="s">
        <v>0</v>
      </c>
      <c r="C510" s="40" t="s">
        <v>54</v>
      </c>
      <c r="D510" s="41"/>
      <c r="E510" s="41"/>
      <c r="F510" s="41"/>
      <c r="G510" s="42"/>
      <c r="H510" s="10" t="s">
        <v>2</v>
      </c>
      <c r="I510" s="10" t="s">
        <v>3</v>
      </c>
      <c r="K510" s="52" t="s">
        <v>4</v>
      </c>
      <c r="L510" s="53"/>
      <c r="M510" s="53"/>
      <c r="N510" s="54"/>
    </row>
    <row r="511" spans="2:14" ht="13.15" customHeight="1">
      <c r="B511" s="8" t="s">
        <v>223</v>
      </c>
      <c r="C511" s="34" t="s">
        <v>224</v>
      </c>
      <c r="D511" s="35"/>
      <c r="E511" s="35"/>
      <c r="F511" s="35"/>
      <c r="G511" s="36"/>
      <c r="H511" s="9" t="s">
        <v>207</v>
      </c>
      <c r="I511" s="8" t="s">
        <v>118</v>
      </c>
      <c r="K511" s="15"/>
      <c r="L511" s="23" t="s">
        <v>225</v>
      </c>
      <c r="M511" s="15" t="s">
        <v>2</v>
      </c>
      <c r="N511" s="15" t="s">
        <v>9</v>
      </c>
    </row>
    <row r="512" spans="2:14">
      <c r="B512" s="1" t="s">
        <v>10</v>
      </c>
      <c r="C512" s="1" t="s">
        <v>11</v>
      </c>
      <c r="D512" s="1" t="s">
        <v>12</v>
      </c>
      <c r="E512" s="1" t="s">
        <v>13</v>
      </c>
      <c r="F512" s="1" t="s">
        <v>14</v>
      </c>
      <c r="G512" s="1" t="s">
        <v>15</v>
      </c>
      <c r="H512" s="1" t="s">
        <v>16</v>
      </c>
      <c r="I512" s="1"/>
      <c r="K512" s="15"/>
      <c r="L512" s="15" t="s">
        <v>226</v>
      </c>
      <c r="M512" s="15" t="s">
        <v>12</v>
      </c>
      <c r="N512" s="15">
        <v>131.99</v>
      </c>
    </row>
    <row r="513" spans="2:14">
      <c r="B513" s="1"/>
      <c r="C513" s="1"/>
      <c r="D513" s="1"/>
      <c r="E513" s="7" t="s">
        <v>18</v>
      </c>
      <c r="F513" s="7" t="s">
        <v>18</v>
      </c>
      <c r="G513" s="7" t="s">
        <v>18</v>
      </c>
      <c r="H513" s="7" t="s">
        <v>18</v>
      </c>
      <c r="I513" s="1"/>
      <c r="K513" s="15"/>
      <c r="L513" s="15" t="s">
        <v>227</v>
      </c>
      <c r="M513" s="15" t="s">
        <v>12</v>
      </c>
      <c r="N513" s="15">
        <v>263.2</v>
      </c>
    </row>
    <row r="514" spans="2:14">
      <c r="B514" s="3" t="s">
        <v>224</v>
      </c>
      <c r="C514" s="1">
        <v>1</v>
      </c>
      <c r="D514" s="1" t="s">
        <v>207</v>
      </c>
      <c r="E514" s="2">
        <f>N515</f>
        <v>131.99</v>
      </c>
      <c r="F514" s="2">
        <f>E514*C514</f>
        <v>131.99</v>
      </c>
      <c r="G514" s="2">
        <v>0</v>
      </c>
      <c r="H514" s="37"/>
      <c r="I514" s="1" t="s">
        <v>211</v>
      </c>
      <c r="K514" s="15"/>
      <c r="L514" s="15" t="s">
        <v>212</v>
      </c>
      <c r="M514" s="15" t="s">
        <v>12</v>
      </c>
      <c r="N514" s="15">
        <v>209</v>
      </c>
    </row>
    <row r="515" spans="2:14" ht="26.45">
      <c r="B515" s="16" t="s">
        <v>123</v>
      </c>
      <c r="C515" s="1">
        <v>0.3</v>
      </c>
      <c r="D515" s="1" t="s">
        <v>91</v>
      </c>
      <c r="E515" s="12">
        <v>14.67</v>
      </c>
      <c r="F515" s="1"/>
      <c r="G515" s="2">
        <f>E515*C515</f>
        <v>4.4009999999999998</v>
      </c>
      <c r="H515" s="39"/>
      <c r="I515" s="1" t="s">
        <v>124</v>
      </c>
      <c r="K515" s="15"/>
      <c r="L515" s="15" t="s">
        <v>213</v>
      </c>
      <c r="M515" s="15"/>
      <c r="N515" s="19">
        <f>MIN(N512:N514)</f>
        <v>131.99</v>
      </c>
    </row>
    <row r="516" spans="2:14">
      <c r="B516" s="15" t="s">
        <v>125</v>
      </c>
      <c r="C516" s="1">
        <v>0.3</v>
      </c>
      <c r="D516" s="1" t="s">
        <v>91</v>
      </c>
      <c r="E516" s="12">
        <v>19.34</v>
      </c>
      <c r="F516" s="1"/>
      <c r="G516" s="2">
        <f>E516*C516</f>
        <v>5.8019999999999996</v>
      </c>
      <c r="H516" s="1"/>
      <c r="I516" s="1" t="s">
        <v>126</v>
      </c>
    </row>
    <row r="517" spans="2:14">
      <c r="B517" s="1" t="s">
        <v>23</v>
      </c>
      <c r="C517" s="1"/>
      <c r="D517" s="1"/>
      <c r="E517" s="1"/>
      <c r="F517" s="2">
        <f>SUM(F514:F516)</f>
        <v>131.99</v>
      </c>
      <c r="G517" s="2">
        <f>SUM(G514:G516)</f>
        <v>10.202999999999999</v>
      </c>
      <c r="H517" s="2">
        <f>F517+G517</f>
        <v>142.19300000000001</v>
      </c>
      <c r="I517" s="1"/>
    </row>
    <row r="519" spans="2:14" ht="13.15" customHeight="1"/>
    <row r="520" spans="2:14">
      <c r="B520" s="10" t="s">
        <v>0</v>
      </c>
      <c r="C520" s="40" t="s">
        <v>54</v>
      </c>
      <c r="D520" s="41"/>
      <c r="E520" s="41"/>
      <c r="F520" s="41"/>
      <c r="G520" s="42"/>
      <c r="H520" s="10" t="s">
        <v>2</v>
      </c>
      <c r="I520" s="10" t="s">
        <v>3</v>
      </c>
      <c r="K520" s="52" t="s">
        <v>4</v>
      </c>
      <c r="L520" s="53"/>
      <c r="M520" s="53"/>
      <c r="N520" s="54"/>
    </row>
    <row r="521" spans="2:14" ht="13.15" customHeight="1">
      <c r="B521" s="8" t="s">
        <v>228</v>
      </c>
      <c r="C521" s="34" t="str">
        <f>'[3]SintéticaSist.1 '!E64</f>
        <v xml:space="preserve">Válvula bloqueio tipo GBC Ø3/4", para conexão soldável, Ref. Danfoss ou similar. </v>
      </c>
      <c r="D521" s="35"/>
      <c r="E521" s="35"/>
      <c r="F521" s="35"/>
      <c r="G521" s="36"/>
      <c r="H521" s="9" t="s">
        <v>207</v>
      </c>
      <c r="I521" s="8" t="s">
        <v>118</v>
      </c>
      <c r="K521" s="15"/>
      <c r="L521" s="23" t="s">
        <v>229</v>
      </c>
      <c r="M521" s="15" t="s">
        <v>2</v>
      </c>
      <c r="N521" s="15" t="s">
        <v>9</v>
      </c>
    </row>
    <row r="522" spans="2:14">
      <c r="B522" s="1" t="s">
        <v>10</v>
      </c>
      <c r="C522" s="1" t="s">
        <v>11</v>
      </c>
      <c r="D522" s="1" t="s">
        <v>12</v>
      </c>
      <c r="E522" s="1" t="s">
        <v>13</v>
      </c>
      <c r="F522" s="1" t="s">
        <v>14</v>
      </c>
      <c r="G522" s="1" t="s">
        <v>15</v>
      </c>
      <c r="H522" s="1" t="s">
        <v>16</v>
      </c>
      <c r="I522" s="1"/>
      <c r="K522" s="15"/>
      <c r="L522" s="15" t="s">
        <v>226</v>
      </c>
      <c r="M522" s="15" t="s">
        <v>12</v>
      </c>
      <c r="N522" s="15">
        <v>261.99</v>
      </c>
    </row>
    <row r="523" spans="2:14">
      <c r="B523" s="1"/>
      <c r="C523" s="1"/>
      <c r="D523" s="1"/>
      <c r="E523" s="7" t="s">
        <v>18</v>
      </c>
      <c r="F523" s="7" t="s">
        <v>18</v>
      </c>
      <c r="G523" s="7" t="s">
        <v>18</v>
      </c>
      <c r="H523" s="7" t="s">
        <v>18</v>
      </c>
      <c r="I523" s="1"/>
      <c r="K523" s="15"/>
      <c r="L523" s="15" t="s">
        <v>230</v>
      </c>
      <c r="M523" s="15" t="s">
        <v>12</v>
      </c>
      <c r="N523" s="15">
        <v>211.05</v>
      </c>
    </row>
    <row r="524" spans="2:14" ht="26.45">
      <c r="B524" s="3" t="str">
        <f>C521</f>
        <v xml:space="preserve">Válvula bloqueio tipo GBC Ø3/4", para conexão soldável, Ref. Danfoss ou similar. </v>
      </c>
      <c r="C524" s="1">
        <v>1</v>
      </c>
      <c r="D524" s="1" t="s">
        <v>207</v>
      </c>
      <c r="E524" s="2">
        <f>N525</f>
        <v>211.05</v>
      </c>
      <c r="F524" s="2">
        <f>E524*C524</f>
        <v>211.05</v>
      </c>
      <c r="G524" s="2">
        <v>0</v>
      </c>
      <c r="H524" s="37"/>
      <c r="I524" s="1" t="s">
        <v>211</v>
      </c>
      <c r="K524" s="15"/>
      <c r="L524" s="15" t="s">
        <v>231</v>
      </c>
      <c r="M524" s="15" t="s">
        <v>12</v>
      </c>
      <c r="N524" s="15">
        <v>218.5</v>
      </c>
    </row>
    <row r="525" spans="2:14" ht="26.45">
      <c r="B525" s="16" t="s">
        <v>123</v>
      </c>
      <c r="C525" s="1">
        <v>0.3</v>
      </c>
      <c r="D525" s="1" t="s">
        <v>91</v>
      </c>
      <c r="E525" s="12">
        <v>14.67</v>
      </c>
      <c r="F525" s="1"/>
      <c r="G525" s="2">
        <f>E525*C525</f>
        <v>4.4009999999999998</v>
      </c>
      <c r="H525" s="39"/>
      <c r="I525" s="1" t="s">
        <v>124</v>
      </c>
      <c r="K525" s="15"/>
      <c r="L525" s="15" t="s">
        <v>213</v>
      </c>
      <c r="M525" s="15"/>
      <c r="N525" s="19">
        <f>MIN(N522:N524)</f>
        <v>211.05</v>
      </c>
    </row>
    <row r="526" spans="2:14">
      <c r="B526" s="15" t="s">
        <v>125</v>
      </c>
      <c r="C526" s="1">
        <v>0.3</v>
      </c>
      <c r="D526" s="1" t="s">
        <v>91</v>
      </c>
      <c r="E526" s="12">
        <v>19.34</v>
      </c>
      <c r="F526" s="1"/>
      <c r="G526" s="2">
        <f>E526*C526</f>
        <v>5.8019999999999996</v>
      </c>
      <c r="H526" s="1"/>
      <c r="I526" s="1" t="s">
        <v>126</v>
      </c>
    </row>
    <row r="527" spans="2:14">
      <c r="B527" s="1" t="s">
        <v>23</v>
      </c>
      <c r="C527" s="1"/>
      <c r="D527" s="1"/>
      <c r="E527" s="1"/>
      <c r="F527" s="2">
        <f>SUM(F524:F526)</f>
        <v>211.05</v>
      </c>
      <c r="G527" s="2">
        <f>SUM(G524:G526)</f>
        <v>10.202999999999999</v>
      </c>
      <c r="H527" s="2">
        <f>F527+G527</f>
        <v>221.25300000000001</v>
      </c>
      <c r="I527" s="1"/>
    </row>
    <row r="529" spans="2:9" ht="13.15" customHeight="1"/>
    <row r="530" spans="2:9" ht="13.15" customHeight="1"/>
    <row r="531" spans="2:9">
      <c r="B531" s="10" t="s">
        <v>0</v>
      </c>
      <c r="C531" s="40" t="s">
        <v>54</v>
      </c>
      <c r="D531" s="41"/>
      <c r="E531" s="41"/>
      <c r="F531" s="41"/>
      <c r="G531" s="42"/>
      <c r="H531" s="10" t="s">
        <v>2</v>
      </c>
      <c r="I531" s="10" t="s">
        <v>3</v>
      </c>
    </row>
    <row r="532" spans="2:9" ht="13.15" customHeight="1">
      <c r="B532" s="8" t="s">
        <v>232</v>
      </c>
      <c r="C532" s="34" t="s">
        <v>233</v>
      </c>
      <c r="D532" s="35"/>
      <c r="E532" s="35"/>
      <c r="F532" s="35"/>
      <c r="G532" s="36"/>
      <c r="H532" s="9" t="s">
        <v>99</v>
      </c>
      <c r="I532" s="8" t="s">
        <v>118</v>
      </c>
    </row>
    <row r="533" spans="2:9">
      <c r="B533" s="1" t="s">
        <v>10</v>
      </c>
      <c r="C533" s="1" t="s">
        <v>11</v>
      </c>
      <c r="D533" s="1" t="s">
        <v>12</v>
      </c>
      <c r="E533" s="1" t="s">
        <v>13</v>
      </c>
      <c r="F533" s="1" t="s">
        <v>14</v>
      </c>
      <c r="G533" s="1" t="s">
        <v>15</v>
      </c>
      <c r="H533" s="1" t="s">
        <v>16</v>
      </c>
      <c r="I533" s="1"/>
    </row>
    <row r="534" spans="2:9">
      <c r="B534" s="1"/>
      <c r="C534" s="1"/>
      <c r="D534" s="1"/>
      <c r="E534" s="7" t="s">
        <v>18</v>
      </c>
      <c r="F534" s="7" t="s">
        <v>18</v>
      </c>
      <c r="G534" s="7" t="s">
        <v>18</v>
      </c>
      <c r="H534" s="7" t="s">
        <v>18</v>
      </c>
      <c r="I534" s="1"/>
    </row>
    <row r="535" spans="2:9">
      <c r="B535" s="3" t="s">
        <v>233</v>
      </c>
      <c r="C535" s="1">
        <v>1.0210999999999999</v>
      </c>
      <c r="D535" s="1" t="s">
        <v>99</v>
      </c>
      <c r="E535" s="2">
        <v>8.98</v>
      </c>
      <c r="F535" s="2">
        <f>E535*C535</f>
        <v>9.1694779999999998</v>
      </c>
      <c r="G535" s="2">
        <v>0</v>
      </c>
      <c r="H535" s="37"/>
      <c r="I535" s="1" t="s">
        <v>234</v>
      </c>
    </row>
    <row r="536" spans="2:9" ht="26.45">
      <c r="B536" s="3" t="s">
        <v>235</v>
      </c>
      <c r="C536" s="1">
        <v>0.5</v>
      </c>
      <c r="D536" s="1" t="s">
        <v>236</v>
      </c>
      <c r="E536" s="2">
        <v>7.53</v>
      </c>
      <c r="F536" s="2">
        <f>E536*C536</f>
        <v>3.7650000000000001</v>
      </c>
      <c r="G536" s="2"/>
      <c r="H536" s="38"/>
      <c r="I536" s="1" t="s">
        <v>237</v>
      </c>
    </row>
    <row r="537" spans="2:9" ht="26.45">
      <c r="B537" s="3" t="s">
        <v>238</v>
      </c>
      <c r="C537" s="1">
        <v>0.3</v>
      </c>
      <c r="D537" s="1" t="s">
        <v>236</v>
      </c>
      <c r="E537" s="2">
        <v>4.45</v>
      </c>
      <c r="F537" s="2">
        <f>E537*C537</f>
        <v>1.335</v>
      </c>
      <c r="G537" s="2"/>
      <c r="H537" s="38"/>
      <c r="I537" s="1" t="s">
        <v>239</v>
      </c>
    </row>
    <row r="538" spans="2:9" ht="39.6">
      <c r="B538" s="3" t="s">
        <v>240</v>
      </c>
      <c r="C538" s="1">
        <v>1.0210999999999999</v>
      </c>
      <c r="D538" s="1" t="s">
        <v>99</v>
      </c>
      <c r="E538" s="22">
        <v>3.4</v>
      </c>
      <c r="F538" s="2">
        <f>E538*C538</f>
        <v>3.4717399999999996</v>
      </c>
      <c r="G538" s="2">
        <v>0</v>
      </c>
      <c r="H538" s="38"/>
      <c r="I538" s="1" t="s">
        <v>241</v>
      </c>
    </row>
    <row r="539" spans="2:9" ht="26.45">
      <c r="B539" s="16" t="s">
        <v>123</v>
      </c>
      <c r="C539" s="1">
        <v>6.4000000000000001E-2</v>
      </c>
      <c r="D539" s="1" t="s">
        <v>91</v>
      </c>
      <c r="E539" s="12">
        <v>14.67</v>
      </c>
      <c r="F539" s="1"/>
      <c r="G539" s="2">
        <f>E539*C539</f>
        <v>0.93888000000000005</v>
      </c>
      <c r="H539" s="39"/>
      <c r="I539" s="1" t="s">
        <v>124</v>
      </c>
    </row>
    <row r="540" spans="2:9">
      <c r="B540" s="15" t="s">
        <v>125</v>
      </c>
      <c r="C540" s="1">
        <v>6.4000000000000001E-2</v>
      </c>
      <c r="D540" s="1" t="s">
        <v>91</v>
      </c>
      <c r="E540" s="12">
        <v>19.34</v>
      </c>
      <c r="F540" s="1"/>
      <c r="G540" s="2">
        <f>E540*C540</f>
        <v>1.23776</v>
      </c>
      <c r="H540" s="1"/>
      <c r="I540" s="1" t="s">
        <v>126</v>
      </c>
    </row>
    <row r="541" spans="2:9">
      <c r="B541" s="15" t="s">
        <v>242</v>
      </c>
      <c r="C541" s="1">
        <v>1</v>
      </c>
      <c r="D541" s="1" t="s">
        <v>236</v>
      </c>
      <c r="E541" s="6">
        <v>2.98</v>
      </c>
      <c r="F541" s="2">
        <f>E541*C541</f>
        <v>2.98</v>
      </c>
      <c r="G541" s="2"/>
      <c r="H541" s="1"/>
      <c r="I541" s="1" t="s">
        <v>243</v>
      </c>
    </row>
    <row r="542" spans="2:9">
      <c r="B542" s="15"/>
      <c r="C542" s="1"/>
      <c r="D542" s="1"/>
      <c r="E542" s="12"/>
      <c r="F542" s="2"/>
      <c r="G542" s="2"/>
      <c r="H542" s="1"/>
      <c r="I542" s="1"/>
    </row>
    <row r="543" spans="2:9">
      <c r="B543" s="1" t="s">
        <v>23</v>
      </c>
      <c r="C543" s="1"/>
      <c r="D543" s="1"/>
      <c r="E543" s="1"/>
      <c r="F543" s="2">
        <f>SUM(F535:F542)</f>
        <v>20.721218</v>
      </c>
      <c r="G543" s="2">
        <f>SUM(G535:G540)</f>
        <v>2.1766399999999999</v>
      </c>
      <c r="H543" s="2">
        <f>F543+G543</f>
        <v>22.897857999999999</v>
      </c>
      <c r="I543" s="1"/>
    </row>
    <row r="547" spans="2:9">
      <c r="B547" s="10" t="s">
        <v>0</v>
      </c>
      <c r="C547" s="40" t="s">
        <v>244</v>
      </c>
      <c r="D547" s="41"/>
      <c r="E547" s="41"/>
      <c r="F547" s="41"/>
      <c r="G547" s="42"/>
      <c r="H547" s="10" t="s">
        <v>2</v>
      </c>
      <c r="I547" s="10" t="s">
        <v>3</v>
      </c>
    </row>
    <row r="548" spans="2:9" ht="13.15" customHeight="1">
      <c r="B548" s="8" t="s">
        <v>245</v>
      </c>
      <c r="C548" s="34" t="s">
        <v>246</v>
      </c>
      <c r="D548" s="35"/>
      <c r="E548" s="35"/>
      <c r="F548" s="35"/>
      <c r="G548" s="36"/>
      <c r="H548" s="9" t="s">
        <v>6</v>
      </c>
      <c r="I548" s="8" t="s">
        <v>118</v>
      </c>
    </row>
    <row r="549" spans="2:9">
      <c r="B549" s="1" t="s">
        <v>10</v>
      </c>
      <c r="C549" s="1" t="s">
        <v>11</v>
      </c>
      <c r="D549" s="1" t="s">
        <v>12</v>
      </c>
      <c r="E549" s="1" t="s">
        <v>13</v>
      </c>
      <c r="F549" s="1" t="s">
        <v>14</v>
      </c>
      <c r="G549" s="1" t="s">
        <v>15</v>
      </c>
      <c r="H549" s="1" t="s">
        <v>16</v>
      </c>
      <c r="I549" s="1"/>
    </row>
    <row r="550" spans="2:9">
      <c r="B550" s="1"/>
      <c r="C550" s="1"/>
      <c r="D550" s="1"/>
      <c r="E550" s="7" t="s">
        <v>18</v>
      </c>
      <c r="F550" s="7" t="s">
        <v>18</v>
      </c>
      <c r="G550" s="7" t="s">
        <v>18</v>
      </c>
      <c r="H550" s="7" t="s">
        <v>18</v>
      </c>
      <c r="I550" s="1"/>
    </row>
    <row r="551" spans="2:9" ht="26.45">
      <c r="B551" s="3" t="s">
        <v>247</v>
      </c>
      <c r="C551" s="1">
        <v>1</v>
      </c>
      <c r="D551" s="1" t="s">
        <v>114</v>
      </c>
      <c r="E551" s="5">
        <v>68.989999999999995</v>
      </c>
      <c r="F551" s="2">
        <f>C551*E551</f>
        <v>68.989999999999995</v>
      </c>
      <c r="G551" s="2"/>
      <c r="H551" s="37"/>
      <c r="I551" s="1" t="s">
        <v>248</v>
      </c>
    </row>
    <row r="552" spans="2:9">
      <c r="B552" s="3"/>
      <c r="C552" s="1"/>
      <c r="D552" s="1"/>
      <c r="E552" s="20"/>
      <c r="F552" s="2"/>
      <c r="G552" s="2"/>
      <c r="H552" s="38"/>
      <c r="I552" s="1"/>
    </row>
    <row r="553" spans="2:9">
      <c r="B553" s="16"/>
      <c r="C553" s="1"/>
      <c r="D553" s="1"/>
      <c r="E553" s="12"/>
      <c r="F553" s="1"/>
      <c r="G553" s="2"/>
      <c r="H553" s="39"/>
      <c r="I553" s="1"/>
    </row>
    <row r="554" spans="2:9">
      <c r="B554" s="16"/>
      <c r="C554" s="1"/>
      <c r="D554" s="1"/>
      <c r="E554" s="19"/>
      <c r="F554" s="1"/>
      <c r="G554" s="2"/>
      <c r="H554" s="1"/>
      <c r="I554" s="1"/>
    </row>
    <row r="555" spans="2:9">
      <c r="B555" s="1" t="s">
        <v>23</v>
      </c>
      <c r="C555" s="1"/>
      <c r="D555" s="1"/>
      <c r="E555" s="1"/>
      <c r="F555" s="2">
        <f>SUM(F551:F554)</f>
        <v>68.989999999999995</v>
      </c>
      <c r="G555" s="2">
        <f>SUM(G551:G553)</f>
        <v>0</v>
      </c>
      <c r="H555" s="2">
        <f>F555+G555</f>
        <v>68.989999999999995</v>
      </c>
      <c r="I555" s="1"/>
    </row>
    <row r="556" spans="2:9">
      <c r="B556" s="13"/>
      <c r="C556" s="13"/>
      <c r="D556" s="13"/>
      <c r="E556" s="13"/>
      <c r="F556" s="14"/>
      <c r="G556" s="14"/>
      <c r="H556" s="14"/>
      <c r="I556" s="13"/>
    </row>
    <row r="557" spans="2:9">
      <c r="B557" s="21" t="s">
        <v>0</v>
      </c>
      <c r="C557" s="56" t="s">
        <v>249</v>
      </c>
      <c r="D557" s="57"/>
      <c r="E557" s="57"/>
      <c r="F557" s="57"/>
      <c r="G557" s="58"/>
      <c r="H557" s="21" t="s">
        <v>2</v>
      </c>
      <c r="I557" s="21" t="s">
        <v>3</v>
      </c>
    </row>
    <row r="558" spans="2:9">
      <c r="B558" s="8" t="s">
        <v>250</v>
      </c>
      <c r="C558" s="59"/>
      <c r="D558" s="60"/>
      <c r="E558" s="60"/>
      <c r="F558" s="60"/>
      <c r="G558" s="61"/>
      <c r="H558" s="9" t="s">
        <v>6</v>
      </c>
      <c r="I558" s="8" t="s">
        <v>118</v>
      </c>
    </row>
    <row r="559" spans="2:9">
      <c r="B559" s="1" t="s">
        <v>10</v>
      </c>
      <c r="C559" s="1" t="s">
        <v>11</v>
      </c>
      <c r="D559" s="1" t="s">
        <v>12</v>
      </c>
      <c r="E559" s="1" t="s">
        <v>13</v>
      </c>
      <c r="F559" s="1" t="s">
        <v>14</v>
      </c>
      <c r="G559" s="1" t="s">
        <v>15</v>
      </c>
      <c r="H559" s="1" t="s">
        <v>16</v>
      </c>
      <c r="I559" s="1"/>
    </row>
    <row r="560" spans="2:9">
      <c r="B560" s="1"/>
      <c r="C560" s="1"/>
      <c r="D560" s="1"/>
      <c r="E560" s="7" t="s">
        <v>18</v>
      </c>
      <c r="F560" s="7" t="s">
        <v>18</v>
      </c>
      <c r="G560" s="7" t="s">
        <v>18</v>
      </c>
      <c r="H560" s="7" t="s">
        <v>18</v>
      </c>
      <c r="I560" s="1"/>
    </row>
    <row r="561" spans="2:9" ht="52.9">
      <c r="B561" s="3" t="s">
        <v>251</v>
      </c>
      <c r="C561" s="1">
        <v>1</v>
      </c>
      <c r="D561" s="1" t="s">
        <v>114</v>
      </c>
      <c r="E561" s="5">
        <v>61.09</v>
      </c>
      <c r="F561" s="2">
        <f>C561*E561</f>
        <v>61.09</v>
      </c>
      <c r="G561" s="2"/>
      <c r="H561" s="37"/>
      <c r="I561" s="1" t="s">
        <v>252</v>
      </c>
    </row>
    <row r="562" spans="2:9">
      <c r="B562" s="3"/>
      <c r="C562" s="1"/>
      <c r="D562" s="1"/>
      <c r="E562" s="20"/>
      <c r="F562" s="2"/>
      <c r="G562" s="2"/>
      <c r="H562" s="38"/>
      <c r="I562" s="1"/>
    </row>
    <row r="563" spans="2:9">
      <c r="B563" s="16"/>
      <c r="C563" s="1"/>
      <c r="D563" s="1"/>
      <c r="E563" s="12"/>
      <c r="F563" s="1"/>
      <c r="G563" s="2"/>
      <c r="H563" s="39"/>
      <c r="I563" s="1"/>
    </row>
    <row r="564" spans="2:9">
      <c r="B564" s="16"/>
      <c r="C564" s="1"/>
      <c r="D564" s="1"/>
      <c r="E564" s="19"/>
      <c r="F564" s="1"/>
      <c r="G564" s="2"/>
      <c r="H564" s="1"/>
      <c r="I564" s="1"/>
    </row>
    <row r="565" spans="2:9">
      <c r="B565" s="1" t="s">
        <v>23</v>
      </c>
      <c r="C565" s="1"/>
      <c r="D565" s="1"/>
      <c r="E565" s="1"/>
      <c r="F565" s="2">
        <f>SUM(F561:F564)</f>
        <v>61.09</v>
      </c>
      <c r="G565" s="2">
        <f>SUM(G561:G563)</f>
        <v>0</v>
      </c>
      <c r="H565" s="2">
        <f>F565+G565</f>
        <v>61.09</v>
      </c>
      <c r="I565" s="1"/>
    </row>
    <row r="566" spans="2:9">
      <c r="B566" s="13"/>
      <c r="C566" s="13"/>
      <c r="D566" s="13"/>
      <c r="E566" s="13"/>
      <c r="F566" s="14"/>
      <c r="G566" s="14"/>
      <c r="H566" s="14"/>
      <c r="I566" s="13"/>
    </row>
    <row r="567" spans="2:9">
      <c r="B567" s="21" t="s">
        <v>0</v>
      </c>
      <c r="C567" s="56" t="s">
        <v>253</v>
      </c>
      <c r="D567" s="57"/>
      <c r="E567" s="57"/>
      <c r="F567" s="57"/>
      <c r="G567" s="58"/>
      <c r="H567" s="21" t="s">
        <v>2</v>
      </c>
      <c r="I567" s="21" t="s">
        <v>3</v>
      </c>
    </row>
    <row r="568" spans="2:9">
      <c r="B568" s="8" t="s">
        <v>254</v>
      </c>
      <c r="C568" s="59"/>
      <c r="D568" s="60"/>
      <c r="E568" s="60"/>
      <c r="F568" s="60"/>
      <c r="G568" s="61"/>
      <c r="H568" s="9" t="s">
        <v>6</v>
      </c>
      <c r="I568" s="8" t="s">
        <v>118</v>
      </c>
    </row>
    <row r="569" spans="2:9">
      <c r="B569" s="1" t="s">
        <v>10</v>
      </c>
      <c r="C569" s="1" t="s">
        <v>11</v>
      </c>
      <c r="D569" s="1" t="s">
        <v>12</v>
      </c>
      <c r="E569" s="1" t="s">
        <v>13</v>
      </c>
      <c r="F569" s="1" t="s">
        <v>14</v>
      </c>
      <c r="G569" s="1" t="s">
        <v>15</v>
      </c>
      <c r="H569" s="1" t="s">
        <v>16</v>
      </c>
      <c r="I569" s="1"/>
    </row>
    <row r="570" spans="2:9">
      <c r="B570" s="1"/>
      <c r="C570" s="1"/>
      <c r="D570" s="1"/>
      <c r="E570" s="7" t="s">
        <v>18</v>
      </c>
      <c r="F570" s="7" t="s">
        <v>18</v>
      </c>
      <c r="G570" s="7" t="s">
        <v>18</v>
      </c>
      <c r="H570" s="7" t="s">
        <v>18</v>
      </c>
      <c r="I570" s="1"/>
    </row>
    <row r="571" spans="2:9" ht="26.45">
      <c r="B571" s="3" t="s">
        <v>255</v>
      </c>
      <c r="C571" s="1">
        <v>1</v>
      </c>
      <c r="D571" s="1" t="s">
        <v>256</v>
      </c>
      <c r="E571" s="5">
        <v>389.29</v>
      </c>
      <c r="F571" s="2">
        <f>C571*E571</f>
        <v>389.29</v>
      </c>
      <c r="G571" s="2"/>
      <c r="H571" s="37"/>
      <c r="I571" s="1" t="s">
        <v>257</v>
      </c>
    </row>
    <row r="572" spans="2:9">
      <c r="B572" s="3"/>
      <c r="C572" s="1"/>
      <c r="D572" s="1"/>
      <c r="E572" s="20"/>
      <c r="F572" s="2"/>
      <c r="G572" s="2"/>
      <c r="H572" s="38"/>
      <c r="I572" s="1"/>
    </row>
    <row r="573" spans="2:9">
      <c r="B573" s="16"/>
      <c r="C573" s="1"/>
      <c r="D573" s="1"/>
      <c r="E573" s="12"/>
      <c r="F573" s="1"/>
      <c r="G573" s="2"/>
      <c r="H573" s="39"/>
      <c r="I573" s="1"/>
    </row>
    <row r="574" spans="2:9">
      <c r="B574" s="16"/>
      <c r="C574" s="1"/>
      <c r="D574" s="1"/>
      <c r="E574" s="19"/>
      <c r="F574" s="1"/>
      <c r="G574" s="2"/>
      <c r="H574" s="1"/>
      <c r="I574" s="1"/>
    </row>
    <row r="575" spans="2:9">
      <c r="B575" s="1" t="s">
        <v>23</v>
      </c>
      <c r="C575" s="1"/>
      <c r="D575" s="1"/>
      <c r="E575" s="1"/>
      <c r="F575" s="2">
        <f>SUM(F571:F574)</f>
        <v>389.29</v>
      </c>
      <c r="G575" s="2">
        <f>SUM(G571:G573)</f>
        <v>0</v>
      </c>
      <c r="H575" s="2">
        <f>F575+G575</f>
        <v>389.29</v>
      </c>
      <c r="I575" s="1"/>
    </row>
    <row r="576" spans="2:9">
      <c r="B576" s="13"/>
      <c r="C576" s="13"/>
      <c r="D576" s="13"/>
      <c r="E576" s="13"/>
      <c r="F576" s="14"/>
      <c r="G576" s="14"/>
      <c r="H576" s="14"/>
      <c r="I576" s="13"/>
    </row>
    <row r="577" spans="2:9">
      <c r="B577" s="21" t="s">
        <v>0</v>
      </c>
      <c r="C577" s="56" t="s">
        <v>258</v>
      </c>
      <c r="D577" s="57"/>
      <c r="E577" s="57"/>
      <c r="F577" s="57"/>
      <c r="G577" s="58"/>
      <c r="H577" s="21" t="s">
        <v>2</v>
      </c>
      <c r="I577" s="21" t="s">
        <v>3</v>
      </c>
    </row>
    <row r="578" spans="2:9">
      <c r="B578" s="8" t="s">
        <v>259</v>
      </c>
      <c r="C578" s="59"/>
      <c r="D578" s="60"/>
      <c r="E578" s="60"/>
      <c r="F578" s="60"/>
      <c r="G578" s="61"/>
      <c r="H578" s="9" t="s">
        <v>6</v>
      </c>
      <c r="I578" s="8" t="s">
        <v>118</v>
      </c>
    </row>
    <row r="579" spans="2:9">
      <c r="B579" s="1" t="s">
        <v>10</v>
      </c>
      <c r="C579" s="1" t="s">
        <v>11</v>
      </c>
      <c r="D579" s="1" t="s">
        <v>12</v>
      </c>
      <c r="E579" s="1" t="s">
        <v>13</v>
      </c>
      <c r="F579" s="1" t="s">
        <v>14</v>
      </c>
      <c r="G579" s="1" t="s">
        <v>15</v>
      </c>
      <c r="H579" s="1" t="s">
        <v>16</v>
      </c>
      <c r="I579" s="1"/>
    </row>
    <row r="580" spans="2:9">
      <c r="B580" s="1"/>
      <c r="C580" s="1"/>
      <c r="D580" s="1"/>
      <c r="E580" s="7" t="s">
        <v>18</v>
      </c>
      <c r="F580" s="7" t="s">
        <v>18</v>
      </c>
      <c r="G580" s="7" t="s">
        <v>18</v>
      </c>
      <c r="H580" s="7" t="s">
        <v>18</v>
      </c>
      <c r="I580" s="1"/>
    </row>
    <row r="581" spans="2:9" ht="26.45">
      <c r="B581" s="3" t="s">
        <v>260</v>
      </c>
      <c r="C581" s="1">
        <v>1</v>
      </c>
      <c r="D581" s="1" t="s">
        <v>114</v>
      </c>
      <c r="E581" s="5">
        <v>24.21</v>
      </c>
      <c r="F581" s="2">
        <f>C581*E581</f>
        <v>24.21</v>
      </c>
      <c r="G581" s="2"/>
      <c r="H581" s="37"/>
      <c r="I581" s="1" t="s">
        <v>261</v>
      </c>
    </row>
    <row r="582" spans="2:9">
      <c r="B582" s="3"/>
      <c r="C582" s="1"/>
      <c r="D582" s="1"/>
      <c r="E582" s="20"/>
      <c r="F582" s="2"/>
      <c r="G582" s="2"/>
      <c r="H582" s="38"/>
      <c r="I582" s="1"/>
    </row>
    <row r="583" spans="2:9">
      <c r="B583" s="16"/>
      <c r="C583" s="1"/>
      <c r="D583" s="1"/>
      <c r="E583" s="12"/>
      <c r="F583" s="1"/>
      <c r="G583" s="2"/>
      <c r="H583" s="39"/>
      <c r="I583" s="1"/>
    </row>
    <row r="584" spans="2:9">
      <c r="B584" s="16"/>
      <c r="C584" s="1"/>
      <c r="D584" s="1"/>
      <c r="E584" s="19"/>
      <c r="F584" s="1"/>
      <c r="G584" s="2"/>
      <c r="H584" s="1"/>
      <c r="I584" s="1"/>
    </row>
    <row r="585" spans="2:9">
      <c r="B585" s="1" t="s">
        <v>23</v>
      </c>
      <c r="C585" s="1"/>
      <c r="D585" s="1"/>
      <c r="E585" s="1"/>
      <c r="F585" s="2">
        <f>SUM(F581:F584)</f>
        <v>24.21</v>
      </c>
      <c r="G585" s="2">
        <f>SUM(G581:G583)</f>
        <v>0</v>
      </c>
      <c r="H585" s="2">
        <f>F585+G585</f>
        <v>24.21</v>
      </c>
      <c r="I585" s="1"/>
    </row>
    <row r="586" spans="2:9">
      <c r="B586" s="13"/>
      <c r="C586" s="13"/>
      <c r="D586" s="13"/>
      <c r="E586" s="13"/>
      <c r="F586" s="14"/>
      <c r="G586" s="14"/>
      <c r="H586" s="14"/>
      <c r="I586" s="13"/>
    </row>
    <row r="587" spans="2:9">
      <c r="B587" s="21" t="s">
        <v>0</v>
      </c>
      <c r="C587" s="56" t="s">
        <v>262</v>
      </c>
      <c r="D587" s="57"/>
      <c r="E587" s="57"/>
      <c r="F587" s="57"/>
      <c r="G587" s="58"/>
      <c r="H587" s="21" t="s">
        <v>2</v>
      </c>
      <c r="I587" s="21" t="s">
        <v>3</v>
      </c>
    </row>
    <row r="588" spans="2:9">
      <c r="B588" s="8" t="s">
        <v>263</v>
      </c>
      <c r="C588" s="59"/>
      <c r="D588" s="60"/>
      <c r="E588" s="60"/>
      <c r="F588" s="60"/>
      <c r="G588" s="61"/>
      <c r="H588" s="9" t="s">
        <v>6</v>
      </c>
      <c r="I588" s="8" t="s">
        <v>118</v>
      </c>
    </row>
    <row r="589" spans="2:9">
      <c r="B589" s="1" t="s">
        <v>10</v>
      </c>
      <c r="C589" s="1" t="s">
        <v>11</v>
      </c>
      <c r="D589" s="1" t="s">
        <v>12</v>
      </c>
      <c r="E589" s="1" t="s">
        <v>13</v>
      </c>
      <c r="F589" s="1" t="s">
        <v>14</v>
      </c>
      <c r="G589" s="1" t="s">
        <v>15</v>
      </c>
      <c r="H589" s="1" t="s">
        <v>16</v>
      </c>
      <c r="I589" s="1"/>
    </row>
    <row r="590" spans="2:9">
      <c r="B590" s="1"/>
      <c r="C590" s="1"/>
      <c r="D590" s="1"/>
      <c r="E590" s="7" t="s">
        <v>18</v>
      </c>
      <c r="F590" s="7" t="s">
        <v>18</v>
      </c>
      <c r="G590" s="7" t="s">
        <v>18</v>
      </c>
      <c r="H590" s="7" t="s">
        <v>18</v>
      </c>
      <c r="I590" s="1"/>
    </row>
    <row r="591" spans="2:9" ht="26.45">
      <c r="B591" s="3" t="s">
        <v>264</v>
      </c>
      <c r="C591" s="1">
        <v>1</v>
      </c>
      <c r="D591" s="1" t="s">
        <v>114</v>
      </c>
      <c r="E591" s="5">
        <v>21.12</v>
      </c>
      <c r="F591" s="2">
        <f>C591*E591</f>
        <v>21.12</v>
      </c>
      <c r="G591" s="2"/>
      <c r="H591" s="37"/>
      <c r="I591" s="1" t="s">
        <v>265</v>
      </c>
    </row>
    <row r="592" spans="2:9">
      <c r="B592" s="3"/>
      <c r="C592" s="1"/>
      <c r="D592" s="1"/>
      <c r="E592" s="20"/>
      <c r="F592" s="2"/>
      <c r="G592" s="2"/>
      <c r="H592" s="38"/>
      <c r="I592" s="1"/>
    </row>
    <row r="593" spans="2:9">
      <c r="B593" s="16"/>
      <c r="C593" s="1"/>
      <c r="D593" s="1"/>
      <c r="E593" s="12"/>
      <c r="F593" s="1"/>
      <c r="G593" s="2"/>
      <c r="H593" s="39"/>
      <c r="I593" s="1"/>
    </row>
    <row r="594" spans="2:9">
      <c r="B594" s="16"/>
      <c r="C594" s="1"/>
      <c r="D594" s="1"/>
      <c r="E594" s="19"/>
      <c r="F594" s="1"/>
      <c r="G594" s="2"/>
      <c r="H594" s="1"/>
      <c r="I594" s="1"/>
    </row>
    <row r="595" spans="2:9">
      <c r="B595" s="1" t="s">
        <v>23</v>
      </c>
      <c r="C595" s="1"/>
      <c r="D595" s="1"/>
      <c r="E595" s="1"/>
      <c r="F595" s="2">
        <f>SUM(F591:F594)</f>
        <v>21.12</v>
      </c>
      <c r="G595" s="2">
        <f>SUM(G591:G593)</f>
        <v>0</v>
      </c>
      <c r="H595" s="2">
        <f>F595+G595</f>
        <v>21.12</v>
      </c>
      <c r="I595" s="1"/>
    </row>
    <row r="596" spans="2:9">
      <c r="B596" s="13"/>
      <c r="C596" s="13"/>
      <c r="D596" s="13"/>
      <c r="E596" s="13"/>
      <c r="F596" s="14"/>
      <c r="G596" s="14"/>
      <c r="H596" s="14"/>
      <c r="I596" s="13"/>
    </row>
    <row r="597" spans="2:9">
      <c r="B597" s="21" t="s">
        <v>0</v>
      </c>
      <c r="C597" s="56" t="s">
        <v>266</v>
      </c>
      <c r="D597" s="57"/>
      <c r="E597" s="57"/>
      <c r="F597" s="57"/>
      <c r="G597" s="58"/>
      <c r="H597" s="21" t="s">
        <v>2</v>
      </c>
      <c r="I597" s="21" t="s">
        <v>3</v>
      </c>
    </row>
    <row r="598" spans="2:9">
      <c r="B598" s="8" t="s">
        <v>267</v>
      </c>
      <c r="C598" s="59"/>
      <c r="D598" s="60"/>
      <c r="E598" s="60"/>
      <c r="F598" s="60"/>
      <c r="G598" s="61"/>
      <c r="H598" s="9" t="s">
        <v>6</v>
      </c>
      <c r="I598" s="8" t="s">
        <v>118</v>
      </c>
    </row>
    <row r="599" spans="2:9">
      <c r="B599" s="1" t="s">
        <v>10</v>
      </c>
      <c r="C599" s="1" t="s">
        <v>11</v>
      </c>
      <c r="D599" s="1" t="s">
        <v>12</v>
      </c>
      <c r="E599" s="1" t="s">
        <v>13</v>
      </c>
      <c r="F599" s="1" t="s">
        <v>14</v>
      </c>
      <c r="G599" s="1" t="s">
        <v>15</v>
      </c>
      <c r="H599" s="1" t="s">
        <v>16</v>
      </c>
      <c r="I599" s="1"/>
    </row>
    <row r="600" spans="2:9">
      <c r="B600" s="1"/>
      <c r="C600" s="1"/>
      <c r="D600" s="1"/>
      <c r="E600" s="7" t="s">
        <v>18</v>
      </c>
      <c r="F600" s="7" t="s">
        <v>18</v>
      </c>
      <c r="G600" s="7" t="s">
        <v>18</v>
      </c>
      <c r="H600" s="7" t="s">
        <v>18</v>
      </c>
      <c r="I600" s="1"/>
    </row>
    <row r="601" spans="2:9" ht="39.6">
      <c r="B601" s="3" t="s">
        <v>268</v>
      </c>
      <c r="C601" s="1">
        <v>1</v>
      </c>
      <c r="D601" s="1" t="s">
        <v>114</v>
      </c>
      <c r="E601" s="5">
        <v>57.55</v>
      </c>
      <c r="F601" s="2">
        <f>C601*E601</f>
        <v>57.55</v>
      </c>
      <c r="G601" s="2"/>
      <c r="H601" s="37"/>
      <c r="I601" s="1" t="s">
        <v>269</v>
      </c>
    </row>
    <row r="602" spans="2:9">
      <c r="B602" s="3"/>
      <c r="C602" s="1"/>
      <c r="D602" s="1"/>
      <c r="E602" s="20"/>
      <c r="F602" s="2"/>
      <c r="G602" s="2"/>
      <c r="H602" s="38"/>
      <c r="I602" s="1"/>
    </row>
    <row r="603" spans="2:9">
      <c r="B603" s="16"/>
      <c r="C603" s="1"/>
      <c r="D603" s="1"/>
      <c r="E603" s="12"/>
      <c r="F603" s="1"/>
      <c r="G603" s="2"/>
      <c r="H603" s="39"/>
      <c r="I603" s="1"/>
    </row>
    <row r="604" spans="2:9">
      <c r="B604" s="16"/>
      <c r="C604" s="1"/>
      <c r="D604" s="1"/>
      <c r="E604" s="19"/>
      <c r="F604" s="1"/>
      <c r="G604" s="2"/>
      <c r="H604" s="1"/>
      <c r="I604" s="1"/>
    </row>
    <row r="605" spans="2:9">
      <c r="B605" s="1" t="s">
        <v>23</v>
      </c>
      <c r="C605" s="1"/>
      <c r="D605" s="1"/>
      <c r="E605" s="1"/>
      <c r="F605" s="2">
        <f>SUM(F601:F604)</f>
        <v>57.55</v>
      </c>
      <c r="G605" s="2">
        <f>SUM(G601:G603)</f>
        <v>0</v>
      </c>
      <c r="H605" s="2">
        <f>F605+G605</f>
        <v>57.55</v>
      </c>
      <c r="I605" s="1"/>
    </row>
    <row r="606" spans="2:9">
      <c r="B606" s="13"/>
      <c r="C606" s="13"/>
      <c r="D606" s="13"/>
      <c r="E606" s="13"/>
      <c r="F606" s="14"/>
      <c r="G606" s="14"/>
      <c r="H606" s="14"/>
      <c r="I606" s="13"/>
    </row>
    <row r="607" spans="2:9">
      <c r="B607" s="21" t="s">
        <v>0</v>
      </c>
      <c r="C607" s="56" t="s">
        <v>270</v>
      </c>
      <c r="D607" s="57"/>
      <c r="E607" s="57"/>
      <c r="F607" s="57"/>
      <c r="G607" s="58"/>
      <c r="H607" s="21" t="s">
        <v>2</v>
      </c>
      <c r="I607" s="21" t="s">
        <v>3</v>
      </c>
    </row>
    <row r="608" spans="2:9">
      <c r="B608" s="8" t="s">
        <v>271</v>
      </c>
      <c r="C608" s="59"/>
      <c r="D608" s="60"/>
      <c r="E608" s="60"/>
      <c r="F608" s="60"/>
      <c r="G608" s="61"/>
      <c r="H608" s="9" t="s">
        <v>6</v>
      </c>
      <c r="I608" s="8" t="s">
        <v>118</v>
      </c>
    </row>
    <row r="609" spans="2:9">
      <c r="B609" s="1" t="s">
        <v>10</v>
      </c>
      <c r="C609" s="1" t="s">
        <v>11</v>
      </c>
      <c r="D609" s="1" t="s">
        <v>12</v>
      </c>
      <c r="E609" s="1" t="s">
        <v>13</v>
      </c>
      <c r="F609" s="1" t="s">
        <v>14</v>
      </c>
      <c r="G609" s="1" t="s">
        <v>15</v>
      </c>
      <c r="H609" s="1" t="s">
        <v>16</v>
      </c>
      <c r="I609" s="1"/>
    </row>
    <row r="610" spans="2:9">
      <c r="B610" s="1"/>
      <c r="C610" s="1"/>
      <c r="D610" s="1"/>
      <c r="E610" s="7" t="s">
        <v>18</v>
      </c>
      <c r="F610" s="7" t="s">
        <v>18</v>
      </c>
      <c r="G610" s="7" t="s">
        <v>18</v>
      </c>
      <c r="H610" s="7" t="s">
        <v>18</v>
      </c>
      <c r="I610" s="1"/>
    </row>
    <row r="611" spans="2:9" ht="26.45">
      <c r="B611" s="3" t="s">
        <v>272</v>
      </c>
      <c r="C611" s="1">
        <v>1</v>
      </c>
      <c r="D611" s="1" t="s">
        <v>99</v>
      </c>
      <c r="E611" s="5">
        <v>38.03</v>
      </c>
      <c r="F611" s="2">
        <f>C611*E611</f>
        <v>38.03</v>
      </c>
      <c r="G611" s="2"/>
      <c r="H611" s="37"/>
      <c r="I611" s="1" t="s">
        <v>273</v>
      </c>
    </row>
    <row r="612" spans="2:9">
      <c r="B612" s="3"/>
      <c r="C612" s="1"/>
      <c r="D612" s="1"/>
      <c r="E612" s="20"/>
      <c r="F612" s="2"/>
      <c r="G612" s="2"/>
      <c r="H612" s="38"/>
      <c r="I612" s="1"/>
    </row>
    <row r="613" spans="2:9">
      <c r="B613" s="16"/>
      <c r="C613" s="1"/>
      <c r="D613" s="1"/>
      <c r="E613" s="12"/>
      <c r="F613" s="1"/>
      <c r="G613" s="2"/>
      <c r="H613" s="39"/>
      <c r="I613" s="1"/>
    </row>
    <row r="614" spans="2:9">
      <c r="B614" s="16"/>
      <c r="C614" s="1"/>
      <c r="D614" s="1"/>
      <c r="E614" s="19"/>
      <c r="F614" s="1"/>
      <c r="G614" s="2"/>
      <c r="H614" s="1"/>
      <c r="I614" s="1"/>
    </row>
    <row r="615" spans="2:9">
      <c r="B615" s="1" t="s">
        <v>23</v>
      </c>
      <c r="C615" s="1"/>
      <c r="D615" s="1"/>
      <c r="E615" s="1"/>
      <c r="F615" s="2">
        <f>SUM(F611:F614)</f>
        <v>38.03</v>
      </c>
      <c r="G615" s="2">
        <f>SUM(G611:G613)</f>
        <v>0</v>
      </c>
      <c r="H615" s="2">
        <f>F615+G615</f>
        <v>38.03</v>
      </c>
      <c r="I615" s="1"/>
    </row>
    <row r="616" spans="2:9">
      <c r="B616" s="13"/>
      <c r="C616" s="13"/>
      <c r="D616" s="13"/>
      <c r="E616" s="13"/>
      <c r="F616" s="14"/>
      <c r="G616" s="14"/>
      <c r="H616" s="14"/>
      <c r="I616" s="13"/>
    </row>
    <row r="617" spans="2:9">
      <c r="B617" s="21" t="s">
        <v>0</v>
      </c>
      <c r="C617" s="56" t="s">
        <v>274</v>
      </c>
      <c r="D617" s="57"/>
      <c r="E617" s="57"/>
      <c r="F617" s="57"/>
      <c r="G617" s="58"/>
      <c r="H617" s="21" t="s">
        <v>2</v>
      </c>
      <c r="I617" s="21" t="s">
        <v>3</v>
      </c>
    </row>
    <row r="618" spans="2:9">
      <c r="B618" s="8" t="s">
        <v>275</v>
      </c>
      <c r="C618" s="59"/>
      <c r="D618" s="60"/>
      <c r="E618" s="60"/>
      <c r="F618" s="60"/>
      <c r="G618" s="61"/>
      <c r="H618" s="9" t="s">
        <v>6</v>
      </c>
      <c r="I618" s="8" t="s">
        <v>118</v>
      </c>
    </row>
    <row r="619" spans="2:9">
      <c r="B619" s="1" t="s">
        <v>10</v>
      </c>
      <c r="C619" s="1" t="s">
        <v>11</v>
      </c>
      <c r="D619" s="1" t="s">
        <v>12</v>
      </c>
      <c r="E619" s="1" t="s">
        <v>13</v>
      </c>
      <c r="F619" s="1" t="s">
        <v>14</v>
      </c>
      <c r="G619" s="1" t="s">
        <v>15</v>
      </c>
      <c r="H619" s="1" t="s">
        <v>16</v>
      </c>
      <c r="I619" s="1"/>
    </row>
    <row r="620" spans="2:9">
      <c r="B620" s="1"/>
      <c r="C620" s="1"/>
      <c r="D620" s="1"/>
      <c r="E620" s="7" t="s">
        <v>18</v>
      </c>
      <c r="F620" s="7" t="s">
        <v>18</v>
      </c>
      <c r="G620" s="7" t="s">
        <v>18</v>
      </c>
      <c r="H620" s="7" t="s">
        <v>18</v>
      </c>
      <c r="I620" s="1"/>
    </row>
    <row r="621" spans="2:9" ht="26.45">
      <c r="B621" s="3" t="s">
        <v>276</v>
      </c>
      <c r="C621" s="1">
        <v>1</v>
      </c>
      <c r="D621" s="1" t="s">
        <v>99</v>
      </c>
      <c r="E621" s="5">
        <v>44.17</v>
      </c>
      <c r="F621" s="2">
        <f>C621*E621</f>
        <v>44.17</v>
      </c>
      <c r="G621" s="2"/>
      <c r="H621" s="37"/>
      <c r="I621" s="1" t="s">
        <v>277</v>
      </c>
    </row>
    <row r="622" spans="2:9">
      <c r="B622" s="3"/>
      <c r="C622" s="1"/>
      <c r="D622" s="1"/>
      <c r="E622" s="20"/>
      <c r="F622" s="2"/>
      <c r="G622" s="2"/>
      <c r="H622" s="38"/>
      <c r="I622" s="1"/>
    </row>
    <row r="623" spans="2:9">
      <c r="B623" s="16"/>
      <c r="C623" s="1"/>
      <c r="D623" s="1"/>
      <c r="E623" s="12"/>
      <c r="F623" s="1"/>
      <c r="G623" s="2"/>
      <c r="H623" s="39"/>
      <c r="I623" s="1"/>
    </row>
    <row r="624" spans="2:9">
      <c r="B624" s="16"/>
      <c r="C624" s="1"/>
      <c r="D624" s="1"/>
      <c r="E624" s="19"/>
      <c r="F624" s="1"/>
      <c r="G624" s="2"/>
      <c r="H624" s="1"/>
      <c r="I624" s="1"/>
    </row>
    <row r="625" spans="2:9">
      <c r="B625" s="1" t="s">
        <v>23</v>
      </c>
      <c r="C625" s="1"/>
      <c r="D625" s="1"/>
      <c r="E625" s="1"/>
      <c r="F625" s="2">
        <f>SUM(F621:F624)</f>
        <v>44.17</v>
      </c>
      <c r="G625" s="2">
        <f>SUM(G621:G623)</f>
        <v>0</v>
      </c>
      <c r="H625" s="2">
        <f>F625+G625</f>
        <v>44.17</v>
      </c>
      <c r="I625" s="1"/>
    </row>
    <row r="626" spans="2:9">
      <c r="B626" s="13"/>
      <c r="C626" s="13"/>
      <c r="D626" s="13"/>
      <c r="E626" s="13"/>
      <c r="F626" s="14"/>
      <c r="G626" s="14"/>
      <c r="H626" s="14"/>
      <c r="I626" s="13"/>
    </row>
    <row r="627" spans="2:9">
      <c r="B627" s="21" t="s">
        <v>0</v>
      </c>
      <c r="C627" s="56" t="s">
        <v>278</v>
      </c>
      <c r="D627" s="57"/>
      <c r="E627" s="57"/>
      <c r="F627" s="57"/>
      <c r="G627" s="58"/>
      <c r="H627" s="21" t="s">
        <v>2</v>
      </c>
      <c r="I627" s="21" t="s">
        <v>3</v>
      </c>
    </row>
    <row r="628" spans="2:9">
      <c r="B628" s="8" t="s">
        <v>279</v>
      </c>
      <c r="C628" s="59"/>
      <c r="D628" s="60"/>
      <c r="E628" s="60"/>
      <c r="F628" s="60"/>
      <c r="G628" s="61"/>
      <c r="H628" s="9" t="s">
        <v>6</v>
      </c>
      <c r="I628" s="8" t="s">
        <v>118</v>
      </c>
    </row>
    <row r="629" spans="2:9">
      <c r="B629" s="1" t="s">
        <v>10</v>
      </c>
      <c r="C629" s="1" t="s">
        <v>11</v>
      </c>
      <c r="D629" s="1" t="s">
        <v>12</v>
      </c>
      <c r="E629" s="1" t="s">
        <v>13</v>
      </c>
      <c r="F629" s="1" t="s">
        <v>14</v>
      </c>
      <c r="G629" s="1" t="s">
        <v>15</v>
      </c>
      <c r="H629" s="1" t="s">
        <v>16</v>
      </c>
      <c r="I629" s="1"/>
    </row>
    <row r="630" spans="2:9">
      <c r="B630" s="1"/>
      <c r="C630" s="1"/>
      <c r="D630" s="1"/>
      <c r="E630" s="7" t="s">
        <v>18</v>
      </c>
      <c r="F630" s="7" t="s">
        <v>18</v>
      </c>
      <c r="G630" s="7" t="s">
        <v>18</v>
      </c>
      <c r="H630" s="7" t="s">
        <v>18</v>
      </c>
      <c r="I630" s="1"/>
    </row>
    <row r="631" spans="2:9" ht="52.9">
      <c r="B631" s="3" t="s">
        <v>280</v>
      </c>
      <c r="C631" s="1">
        <v>1</v>
      </c>
      <c r="D631" s="1" t="s">
        <v>99</v>
      </c>
      <c r="E631" s="5">
        <v>822.03</v>
      </c>
      <c r="F631" s="2">
        <f>C631*E631</f>
        <v>822.03</v>
      </c>
      <c r="G631" s="2"/>
      <c r="H631" s="37"/>
      <c r="I631" s="1" t="s">
        <v>281</v>
      </c>
    </row>
    <row r="632" spans="2:9">
      <c r="B632" s="3"/>
      <c r="C632" s="1"/>
      <c r="D632" s="1"/>
      <c r="E632" s="20"/>
      <c r="F632" s="2"/>
      <c r="G632" s="2"/>
      <c r="H632" s="38"/>
      <c r="I632" s="1"/>
    </row>
    <row r="633" spans="2:9">
      <c r="B633" s="16"/>
      <c r="C633" s="1"/>
      <c r="D633" s="1"/>
      <c r="E633" s="12"/>
      <c r="F633" s="1"/>
      <c r="G633" s="2"/>
      <c r="H633" s="39"/>
      <c r="I633" s="1"/>
    </row>
    <row r="634" spans="2:9">
      <c r="B634" s="16"/>
      <c r="C634" s="1"/>
      <c r="D634" s="1"/>
      <c r="E634" s="19"/>
      <c r="F634" s="1"/>
      <c r="G634" s="2"/>
      <c r="H634" s="1"/>
      <c r="I634" s="1"/>
    </row>
    <row r="635" spans="2:9">
      <c r="B635" s="1" t="s">
        <v>23</v>
      </c>
      <c r="C635" s="1"/>
      <c r="D635" s="1"/>
      <c r="E635" s="1"/>
      <c r="F635" s="2">
        <f>SUM(F631:F634)</f>
        <v>822.03</v>
      </c>
      <c r="G635" s="2">
        <f>SUM(G631:G633)</f>
        <v>0</v>
      </c>
      <c r="H635" s="2">
        <f>F635+G635</f>
        <v>822.03</v>
      </c>
      <c r="I635" s="1"/>
    </row>
    <row r="636" spans="2:9">
      <c r="B636" s="13"/>
      <c r="C636" s="13"/>
      <c r="D636" s="13"/>
      <c r="E636" s="13"/>
      <c r="F636" s="14"/>
      <c r="G636" s="14"/>
      <c r="H636" s="14"/>
      <c r="I636" s="13"/>
    </row>
    <row r="637" spans="2:9">
      <c r="B637" s="21" t="s">
        <v>0</v>
      </c>
      <c r="C637" s="56" t="s">
        <v>282</v>
      </c>
      <c r="D637" s="57"/>
      <c r="E637" s="57"/>
      <c r="F637" s="57"/>
      <c r="G637" s="58"/>
      <c r="H637" s="21" t="s">
        <v>2</v>
      </c>
      <c r="I637" s="21" t="s">
        <v>3</v>
      </c>
    </row>
    <row r="638" spans="2:9">
      <c r="B638" s="8" t="s">
        <v>283</v>
      </c>
      <c r="C638" s="59"/>
      <c r="D638" s="60"/>
      <c r="E638" s="60"/>
      <c r="F638" s="60"/>
      <c r="G638" s="61"/>
      <c r="H638" s="9" t="s">
        <v>6</v>
      </c>
      <c r="I638" s="8" t="s">
        <v>118</v>
      </c>
    </row>
    <row r="639" spans="2:9">
      <c r="B639" s="1" t="s">
        <v>10</v>
      </c>
      <c r="C639" s="1" t="s">
        <v>11</v>
      </c>
      <c r="D639" s="1" t="s">
        <v>12</v>
      </c>
      <c r="E639" s="1" t="s">
        <v>13</v>
      </c>
      <c r="F639" s="1" t="s">
        <v>14</v>
      </c>
      <c r="G639" s="1" t="s">
        <v>15</v>
      </c>
      <c r="H639" s="1" t="s">
        <v>16</v>
      </c>
      <c r="I639" s="1"/>
    </row>
    <row r="640" spans="2:9">
      <c r="B640" s="1"/>
      <c r="C640" s="1"/>
      <c r="D640" s="1"/>
      <c r="E640" s="7" t="s">
        <v>18</v>
      </c>
      <c r="F640" s="7" t="s">
        <v>18</v>
      </c>
      <c r="G640" s="7" t="s">
        <v>18</v>
      </c>
      <c r="H640" s="7" t="s">
        <v>18</v>
      </c>
      <c r="I640" s="1"/>
    </row>
    <row r="641" spans="2:9" ht="26.45">
      <c r="B641" s="3" t="s">
        <v>284</v>
      </c>
      <c r="C641" s="1">
        <v>1</v>
      </c>
      <c r="D641" s="1" t="s">
        <v>99</v>
      </c>
      <c r="E641" s="5">
        <v>58.15</v>
      </c>
      <c r="F641" s="2">
        <f>C641*E641</f>
        <v>58.15</v>
      </c>
      <c r="G641" s="2"/>
      <c r="H641" s="37"/>
      <c r="I641" s="1" t="s">
        <v>285</v>
      </c>
    </row>
    <row r="642" spans="2:9">
      <c r="B642" s="3"/>
      <c r="C642" s="1"/>
      <c r="D642" s="1"/>
      <c r="E642" s="20"/>
      <c r="F642" s="2"/>
      <c r="G642" s="2"/>
      <c r="H642" s="38"/>
      <c r="I642" s="1"/>
    </row>
    <row r="643" spans="2:9">
      <c r="B643" s="16"/>
      <c r="C643" s="1"/>
      <c r="D643" s="1"/>
      <c r="E643" s="12"/>
      <c r="F643" s="1"/>
      <c r="G643" s="2"/>
      <c r="H643" s="39"/>
      <c r="I643" s="1"/>
    </row>
    <row r="644" spans="2:9">
      <c r="B644" s="16"/>
      <c r="C644" s="1"/>
      <c r="D644" s="1"/>
      <c r="E644" s="19"/>
      <c r="F644" s="1"/>
      <c r="G644" s="2"/>
      <c r="H644" s="1"/>
      <c r="I644" s="1"/>
    </row>
    <row r="645" spans="2:9">
      <c r="B645" s="1" t="s">
        <v>23</v>
      </c>
      <c r="C645" s="1"/>
      <c r="D645" s="1"/>
      <c r="E645" s="1"/>
      <c r="F645" s="2">
        <f>SUM(F641:F644)</f>
        <v>58.15</v>
      </c>
      <c r="G645" s="2">
        <f>SUM(G641:G643)</f>
        <v>0</v>
      </c>
      <c r="H645" s="2">
        <f>F645+G645</f>
        <v>58.15</v>
      </c>
      <c r="I645" s="1"/>
    </row>
    <row r="646" spans="2:9">
      <c r="B646" s="13"/>
      <c r="C646" s="13"/>
      <c r="D646" s="13"/>
      <c r="E646" s="13"/>
      <c r="F646" s="14"/>
      <c r="G646" s="14"/>
      <c r="H646" s="14"/>
      <c r="I646" s="13"/>
    </row>
    <row r="647" spans="2:9">
      <c r="B647" s="21" t="s">
        <v>0</v>
      </c>
      <c r="C647" s="56" t="s">
        <v>286</v>
      </c>
      <c r="D647" s="57"/>
      <c r="E647" s="57"/>
      <c r="F647" s="57"/>
      <c r="G647" s="58"/>
      <c r="H647" s="21" t="s">
        <v>2</v>
      </c>
      <c r="I647" s="21" t="s">
        <v>3</v>
      </c>
    </row>
    <row r="648" spans="2:9">
      <c r="B648" s="8" t="s">
        <v>287</v>
      </c>
      <c r="C648" s="59"/>
      <c r="D648" s="60"/>
      <c r="E648" s="60"/>
      <c r="F648" s="60"/>
      <c r="G648" s="61"/>
      <c r="H648" s="9" t="s">
        <v>6</v>
      </c>
      <c r="I648" s="8" t="s">
        <v>118</v>
      </c>
    </row>
    <row r="649" spans="2:9">
      <c r="B649" s="1" t="s">
        <v>10</v>
      </c>
      <c r="C649" s="1" t="s">
        <v>11</v>
      </c>
      <c r="D649" s="1" t="s">
        <v>12</v>
      </c>
      <c r="E649" s="1" t="s">
        <v>13</v>
      </c>
      <c r="F649" s="1" t="s">
        <v>14</v>
      </c>
      <c r="G649" s="1" t="s">
        <v>15</v>
      </c>
      <c r="H649" s="1" t="s">
        <v>16</v>
      </c>
      <c r="I649" s="1"/>
    </row>
    <row r="650" spans="2:9">
      <c r="B650" s="1"/>
      <c r="C650" s="1"/>
      <c r="D650" s="1"/>
      <c r="E650" s="7" t="s">
        <v>18</v>
      </c>
      <c r="F650" s="7" t="s">
        <v>18</v>
      </c>
      <c r="G650" s="7" t="s">
        <v>18</v>
      </c>
      <c r="H650" s="7" t="s">
        <v>18</v>
      </c>
      <c r="I650" s="1"/>
    </row>
    <row r="651" spans="2:9" ht="39.6">
      <c r="B651" s="3" t="s">
        <v>288</v>
      </c>
      <c r="C651" s="1">
        <v>1</v>
      </c>
      <c r="D651" s="1" t="s">
        <v>114</v>
      </c>
      <c r="E651" s="5">
        <v>207.14</v>
      </c>
      <c r="F651" s="2">
        <f>C651*E651</f>
        <v>207.14</v>
      </c>
      <c r="G651" s="2"/>
      <c r="H651" s="37"/>
      <c r="I651" s="1" t="s">
        <v>289</v>
      </c>
    </row>
    <row r="652" spans="2:9">
      <c r="B652" s="3"/>
      <c r="C652" s="1"/>
      <c r="D652" s="1"/>
      <c r="E652" s="20"/>
      <c r="F652" s="2"/>
      <c r="G652" s="2"/>
      <c r="H652" s="38"/>
      <c r="I652" s="1"/>
    </row>
    <row r="653" spans="2:9">
      <c r="B653" s="16"/>
      <c r="C653" s="1"/>
      <c r="D653" s="1"/>
      <c r="E653" s="12"/>
      <c r="F653" s="1"/>
      <c r="G653" s="2"/>
      <c r="H653" s="39"/>
      <c r="I653" s="1"/>
    </row>
    <row r="654" spans="2:9">
      <c r="B654" s="16"/>
      <c r="C654" s="1"/>
      <c r="D654" s="1"/>
      <c r="E654" s="19"/>
      <c r="F654" s="1"/>
      <c r="G654" s="2"/>
      <c r="H654" s="1"/>
      <c r="I654" s="1"/>
    </row>
    <row r="655" spans="2:9">
      <c r="B655" s="1" t="s">
        <v>23</v>
      </c>
      <c r="C655" s="1"/>
      <c r="D655" s="1"/>
      <c r="E655" s="1"/>
      <c r="F655" s="2">
        <f>SUM(F651:F654)</f>
        <v>207.14</v>
      </c>
      <c r="G655" s="2">
        <f>SUM(G651:G653)</f>
        <v>0</v>
      </c>
      <c r="H655" s="2">
        <f>F655+G655</f>
        <v>207.14</v>
      </c>
      <c r="I655" s="1"/>
    </row>
    <row r="657" spans="2:9">
      <c r="B657" s="21" t="s">
        <v>0</v>
      </c>
      <c r="C657" s="56" t="s">
        <v>290</v>
      </c>
      <c r="D657" s="57"/>
      <c r="E657" s="57"/>
      <c r="F657" s="57"/>
      <c r="G657" s="58"/>
      <c r="H657" s="21" t="s">
        <v>2</v>
      </c>
      <c r="I657" s="21" t="s">
        <v>3</v>
      </c>
    </row>
    <row r="658" spans="2:9">
      <c r="B658" s="8" t="s">
        <v>291</v>
      </c>
      <c r="C658" s="59"/>
      <c r="D658" s="60"/>
      <c r="E658" s="60"/>
      <c r="F658" s="60"/>
      <c r="G658" s="61"/>
      <c r="H658" s="9" t="s">
        <v>6</v>
      </c>
      <c r="I658" s="8" t="s">
        <v>118</v>
      </c>
    </row>
    <row r="659" spans="2:9">
      <c r="B659" s="1" t="s">
        <v>10</v>
      </c>
      <c r="C659" s="1" t="s">
        <v>11</v>
      </c>
      <c r="D659" s="1" t="s">
        <v>12</v>
      </c>
      <c r="E659" s="1" t="s">
        <v>13</v>
      </c>
      <c r="F659" s="1" t="s">
        <v>14</v>
      </c>
      <c r="G659" s="1" t="s">
        <v>15</v>
      </c>
      <c r="H659" s="1" t="s">
        <v>16</v>
      </c>
      <c r="I659" s="1"/>
    </row>
    <row r="660" spans="2:9">
      <c r="B660" s="1"/>
      <c r="C660" s="1"/>
      <c r="D660" s="1"/>
      <c r="E660" s="7" t="s">
        <v>18</v>
      </c>
      <c r="F660" s="7" t="s">
        <v>18</v>
      </c>
      <c r="G660" s="7" t="s">
        <v>18</v>
      </c>
      <c r="H660" s="7" t="s">
        <v>18</v>
      </c>
      <c r="I660" s="1"/>
    </row>
    <row r="661" spans="2:9" ht="26.45">
      <c r="B661" s="3" t="s">
        <v>292</v>
      </c>
      <c r="C661" s="1">
        <v>1</v>
      </c>
      <c r="D661" s="1" t="s">
        <v>114</v>
      </c>
      <c r="E661" s="5">
        <v>14.38</v>
      </c>
      <c r="F661" s="2">
        <f>C661*E661</f>
        <v>14.38</v>
      </c>
      <c r="G661" s="2"/>
      <c r="H661" s="37"/>
      <c r="I661" s="1" t="s">
        <v>293</v>
      </c>
    </row>
    <row r="662" spans="2:9">
      <c r="B662" s="3"/>
      <c r="C662" s="1"/>
      <c r="D662" s="1"/>
      <c r="E662" s="20"/>
      <c r="F662" s="2"/>
      <c r="G662" s="2"/>
      <c r="H662" s="38"/>
      <c r="I662" s="1"/>
    </row>
    <row r="663" spans="2:9">
      <c r="B663" s="16"/>
      <c r="C663" s="1"/>
      <c r="D663" s="1"/>
      <c r="E663" s="12"/>
      <c r="F663" s="1"/>
      <c r="G663" s="2"/>
      <c r="H663" s="39"/>
      <c r="I663" s="1"/>
    </row>
    <row r="664" spans="2:9">
      <c r="B664" s="16"/>
      <c r="C664" s="1"/>
      <c r="D664" s="1"/>
      <c r="E664" s="19"/>
      <c r="F664" s="1"/>
      <c r="G664" s="2"/>
      <c r="H664" s="1"/>
      <c r="I664" s="1"/>
    </row>
    <row r="665" spans="2:9">
      <c r="B665" s="1" t="s">
        <v>23</v>
      </c>
      <c r="C665" s="1"/>
      <c r="D665" s="1"/>
      <c r="E665" s="1"/>
      <c r="F665" s="2">
        <f>SUM(F661:F664)</f>
        <v>14.38</v>
      </c>
      <c r="G665" s="2">
        <f>SUM(G661:G663)</f>
        <v>0</v>
      </c>
      <c r="H665" s="2">
        <f>F665+G665</f>
        <v>14.38</v>
      </c>
      <c r="I665" s="1"/>
    </row>
    <row r="667" spans="2:9">
      <c r="B667" s="21" t="s">
        <v>0</v>
      </c>
      <c r="C667" s="56" t="s">
        <v>294</v>
      </c>
      <c r="D667" s="57"/>
      <c r="E667" s="57"/>
      <c r="F667" s="57"/>
      <c r="G667" s="58"/>
      <c r="H667" s="21" t="s">
        <v>2</v>
      </c>
      <c r="I667" s="21" t="s">
        <v>3</v>
      </c>
    </row>
    <row r="668" spans="2:9">
      <c r="B668" s="8" t="s">
        <v>295</v>
      </c>
      <c r="C668" s="59"/>
      <c r="D668" s="60"/>
      <c r="E668" s="60"/>
      <c r="F668" s="60"/>
      <c r="G668" s="61"/>
      <c r="H668" s="9" t="s">
        <v>6</v>
      </c>
      <c r="I668" s="8" t="s">
        <v>118</v>
      </c>
    </row>
    <row r="669" spans="2:9">
      <c r="B669" s="1" t="s">
        <v>10</v>
      </c>
      <c r="C669" s="1" t="s">
        <v>11</v>
      </c>
      <c r="D669" s="1" t="s">
        <v>12</v>
      </c>
      <c r="E669" s="1" t="s">
        <v>13</v>
      </c>
      <c r="F669" s="1" t="s">
        <v>14</v>
      </c>
      <c r="G669" s="1" t="s">
        <v>15</v>
      </c>
      <c r="H669" s="1" t="s">
        <v>16</v>
      </c>
      <c r="I669" s="1"/>
    </row>
    <row r="670" spans="2:9">
      <c r="B670" s="1"/>
      <c r="C670" s="1"/>
      <c r="D670" s="1"/>
      <c r="E670" s="7" t="s">
        <v>18</v>
      </c>
      <c r="F670" s="7" t="s">
        <v>18</v>
      </c>
      <c r="G670" s="7" t="s">
        <v>18</v>
      </c>
      <c r="H670" s="7" t="s">
        <v>18</v>
      </c>
      <c r="I670" s="1"/>
    </row>
    <row r="671" spans="2:9" ht="26.45">
      <c r="B671" s="3" t="s">
        <v>296</v>
      </c>
      <c r="C671" s="1">
        <v>1</v>
      </c>
      <c r="D671" s="1" t="s">
        <v>114</v>
      </c>
      <c r="E671" s="5">
        <v>11.22</v>
      </c>
      <c r="F671" s="2">
        <f>C671*E671</f>
        <v>11.22</v>
      </c>
      <c r="G671" s="2"/>
      <c r="H671" s="37"/>
      <c r="I671" s="1" t="s">
        <v>297</v>
      </c>
    </row>
    <row r="672" spans="2:9">
      <c r="B672" s="3"/>
      <c r="C672" s="1"/>
      <c r="D672" s="1"/>
      <c r="E672" s="20"/>
      <c r="F672" s="2"/>
      <c r="G672" s="2"/>
      <c r="H672" s="38"/>
      <c r="I672" s="1"/>
    </row>
    <row r="673" spans="2:9">
      <c r="B673" s="16"/>
      <c r="C673" s="1"/>
      <c r="D673" s="1"/>
      <c r="E673" s="12"/>
      <c r="F673" s="1"/>
      <c r="G673" s="2"/>
      <c r="H673" s="39"/>
      <c r="I673" s="1"/>
    </row>
    <row r="674" spans="2:9">
      <c r="B674" s="16"/>
      <c r="C674" s="1"/>
      <c r="D674" s="1"/>
      <c r="E674" s="19"/>
      <c r="F674" s="1"/>
      <c r="G674" s="2"/>
      <c r="H674" s="1"/>
      <c r="I674" s="1"/>
    </row>
    <row r="675" spans="2:9">
      <c r="B675" s="1" t="s">
        <v>23</v>
      </c>
      <c r="C675" s="1"/>
      <c r="D675" s="1"/>
      <c r="E675" s="1"/>
      <c r="F675" s="2">
        <f>SUM(F671:F674)</f>
        <v>11.22</v>
      </c>
      <c r="G675" s="2">
        <f>SUM(G671:G673)</f>
        <v>0</v>
      </c>
      <c r="H675" s="2">
        <f>F675+G675</f>
        <v>11.22</v>
      </c>
      <c r="I675" s="1"/>
    </row>
    <row r="677" spans="2:9">
      <c r="B677" s="21" t="s">
        <v>0</v>
      </c>
      <c r="C677" s="56" t="s">
        <v>298</v>
      </c>
      <c r="D677" s="57"/>
      <c r="E677" s="57"/>
      <c r="F677" s="57"/>
      <c r="G677" s="58"/>
      <c r="H677" s="21" t="s">
        <v>2</v>
      </c>
      <c r="I677" s="21" t="s">
        <v>3</v>
      </c>
    </row>
    <row r="678" spans="2:9">
      <c r="B678" s="8" t="s">
        <v>299</v>
      </c>
      <c r="C678" s="59"/>
      <c r="D678" s="60"/>
      <c r="E678" s="60"/>
      <c r="F678" s="60"/>
      <c r="G678" s="61"/>
      <c r="H678" s="9" t="s">
        <v>6</v>
      </c>
      <c r="I678" s="8" t="s">
        <v>118</v>
      </c>
    </row>
    <row r="679" spans="2:9">
      <c r="B679" s="1" t="s">
        <v>10</v>
      </c>
      <c r="C679" s="1" t="s">
        <v>11</v>
      </c>
      <c r="D679" s="1" t="s">
        <v>12</v>
      </c>
      <c r="E679" s="1" t="s">
        <v>13</v>
      </c>
      <c r="F679" s="1" t="s">
        <v>14</v>
      </c>
      <c r="G679" s="1" t="s">
        <v>15</v>
      </c>
      <c r="H679" s="1" t="s">
        <v>16</v>
      </c>
      <c r="I679" s="1"/>
    </row>
    <row r="680" spans="2:9">
      <c r="B680" s="1"/>
      <c r="C680" s="1"/>
      <c r="D680" s="1"/>
      <c r="E680" s="7" t="s">
        <v>18</v>
      </c>
      <c r="F680" s="7" t="s">
        <v>18</v>
      </c>
      <c r="G680" s="7" t="s">
        <v>18</v>
      </c>
      <c r="H680" s="7" t="s">
        <v>18</v>
      </c>
      <c r="I680" s="1"/>
    </row>
    <row r="681" spans="2:9" ht="26.45">
      <c r="B681" s="3" t="s">
        <v>300</v>
      </c>
      <c r="C681" s="1">
        <v>1</v>
      </c>
      <c r="D681" s="1" t="s">
        <v>114</v>
      </c>
      <c r="E681" s="5">
        <v>12.66</v>
      </c>
      <c r="F681" s="2">
        <f>C681*E681</f>
        <v>12.66</v>
      </c>
      <c r="G681" s="2"/>
      <c r="H681" s="37"/>
      <c r="I681" s="1" t="s">
        <v>301</v>
      </c>
    </row>
    <row r="682" spans="2:9">
      <c r="B682" s="3"/>
      <c r="C682" s="1"/>
      <c r="D682" s="1"/>
      <c r="E682" s="20"/>
      <c r="F682" s="2"/>
      <c r="G682" s="2"/>
      <c r="H682" s="38"/>
      <c r="I682" s="1"/>
    </row>
    <row r="683" spans="2:9">
      <c r="B683" s="16"/>
      <c r="C683" s="1"/>
      <c r="D683" s="1"/>
      <c r="E683" s="12"/>
      <c r="F683" s="1"/>
      <c r="G683" s="2"/>
      <c r="H683" s="39"/>
      <c r="I683" s="1"/>
    </row>
    <row r="684" spans="2:9">
      <c r="B684" s="16"/>
      <c r="C684" s="1"/>
      <c r="D684" s="1"/>
      <c r="E684" s="19"/>
      <c r="F684" s="1"/>
      <c r="G684" s="2"/>
      <c r="H684" s="1"/>
      <c r="I684" s="1"/>
    </row>
    <row r="685" spans="2:9">
      <c r="B685" s="1" t="s">
        <v>23</v>
      </c>
      <c r="C685" s="1"/>
      <c r="D685" s="1"/>
      <c r="E685" s="1"/>
      <c r="F685" s="2">
        <f>SUM(F681:F684)</f>
        <v>12.66</v>
      </c>
      <c r="G685" s="2">
        <f>SUM(G681:G683)</f>
        <v>0</v>
      </c>
      <c r="H685" s="2">
        <f>F685+G685</f>
        <v>12.66</v>
      </c>
      <c r="I685" s="1"/>
    </row>
    <row r="687" spans="2:9">
      <c r="B687" s="10" t="s">
        <v>0</v>
      </c>
      <c r="C687" s="40" t="s">
        <v>302</v>
      </c>
      <c r="D687" s="41"/>
      <c r="E687" s="41"/>
      <c r="F687" s="41"/>
      <c r="G687" s="42"/>
      <c r="H687" s="10" t="s">
        <v>2</v>
      </c>
      <c r="I687" s="10" t="s">
        <v>3</v>
      </c>
    </row>
    <row r="688" spans="2:9" ht="13.15" customHeight="1">
      <c r="B688" s="8" t="s">
        <v>303</v>
      </c>
      <c r="C688" s="34" t="s">
        <v>304</v>
      </c>
      <c r="D688" s="35"/>
      <c r="E688" s="35"/>
      <c r="F688" s="35"/>
      <c r="G688" s="36"/>
      <c r="H688" s="9" t="s">
        <v>6</v>
      </c>
      <c r="I688" s="8" t="s">
        <v>118</v>
      </c>
    </row>
    <row r="689" spans="2:9">
      <c r="B689" s="1" t="s">
        <v>10</v>
      </c>
      <c r="C689" s="1" t="s">
        <v>11</v>
      </c>
      <c r="D689" s="1" t="s">
        <v>12</v>
      </c>
      <c r="E689" s="1" t="s">
        <v>13</v>
      </c>
      <c r="F689" s="1" t="s">
        <v>14</v>
      </c>
      <c r="G689" s="1" t="s">
        <v>15</v>
      </c>
      <c r="H689" s="1" t="s">
        <v>16</v>
      </c>
      <c r="I689" s="1"/>
    </row>
    <row r="690" spans="2:9">
      <c r="B690" s="1"/>
      <c r="C690" s="1"/>
      <c r="D690" s="1"/>
      <c r="E690" s="7" t="s">
        <v>18</v>
      </c>
      <c r="F690" s="7" t="s">
        <v>18</v>
      </c>
      <c r="G690" s="7" t="s">
        <v>18</v>
      </c>
      <c r="H690" s="7" t="s">
        <v>18</v>
      </c>
      <c r="I690" s="1"/>
    </row>
    <row r="691" spans="2:9">
      <c r="B691" s="3" t="s">
        <v>305</v>
      </c>
      <c r="C691" s="1">
        <v>8</v>
      </c>
      <c r="D691" s="1" t="s">
        <v>91</v>
      </c>
      <c r="E691" s="5">
        <v>30.41</v>
      </c>
      <c r="F691" s="2">
        <v>0</v>
      </c>
      <c r="G691" s="2">
        <f>E691*C691</f>
        <v>243.28</v>
      </c>
      <c r="H691" s="37"/>
      <c r="I691" s="6" t="s">
        <v>306</v>
      </c>
    </row>
    <row r="692" spans="2:9">
      <c r="B692" s="3" t="s">
        <v>307</v>
      </c>
      <c r="C692" s="1">
        <v>8</v>
      </c>
      <c r="D692" s="1" t="s">
        <v>91</v>
      </c>
      <c r="E692" s="5">
        <v>10.25</v>
      </c>
      <c r="F692" s="2">
        <v>0</v>
      </c>
      <c r="G692" s="2">
        <f>E692*C692</f>
        <v>82</v>
      </c>
      <c r="H692" s="38"/>
      <c r="I692" s="6" t="s">
        <v>308</v>
      </c>
    </row>
    <row r="693" spans="2:9" ht="26.45">
      <c r="B693" s="16" t="s">
        <v>105</v>
      </c>
      <c r="C693" s="1">
        <v>6</v>
      </c>
      <c r="D693" s="1" t="s">
        <v>91</v>
      </c>
      <c r="E693" s="12">
        <v>11.49</v>
      </c>
      <c r="F693" s="1"/>
      <c r="G693" s="2">
        <f>E693*C693</f>
        <v>68.94</v>
      </c>
      <c r="H693" s="39"/>
      <c r="I693" s="1" t="s">
        <v>309</v>
      </c>
    </row>
    <row r="694" spans="2:9">
      <c r="B694" s="16"/>
      <c r="C694" s="1"/>
      <c r="D694" s="1"/>
      <c r="E694" s="19"/>
      <c r="F694" s="1"/>
      <c r="G694" s="2"/>
      <c r="H694" s="1"/>
      <c r="I694" s="1"/>
    </row>
    <row r="695" spans="2:9">
      <c r="B695" s="1" t="s">
        <v>23</v>
      </c>
      <c r="C695" s="1"/>
      <c r="D695" s="1"/>
      <c r="E695" s="1"/>
      <c r="F695" s="2">
        <f>SUM(F691:F694)</f>
        <v>0</v>
      </c>
      <c r="G695" s="2">
        <f>SUM(G691:G693)</f>
        <v>394.21999999999997</v>
      </c>
      <c r="H695" s="2">
        <f>F695+G695</f>
        <v>394.21999999999997</v>
      </c>
      <c r="I695" s="1"/>
    </row>
    <row r="698" spans="2:9">
      <c r="B698" s="10" t="s">
        <v>0</v>
      </c>
      <c r="C698" s="40" t="s">
        <v>310</v>
      </c>
      <c r="D698" s="41"/>
      <c r="E698" s="41"/>
      <c r="F698" s="41"/>
      <c r="G698" s="42"/>
      <c r="H698" s="10" t="s">
        <v>2</v>
      </c>
      <c r="I698" s="10" t="s">
        <v>3</v>
      </c>
    </row>
    <row r="699" spans="2:9" ht="13.15" customHeight="1">
      <c r="B699" s="8" t="s">
        <v>311</v>
      </c>
      <c r="C699" s="34" t="s">
        <v>310</v>
      </c>
      <c r="D699" s="35"/>
      <c r="E699" s="35"/>
      <c r="F699" s="35"/>
      <c r="G699" s="36"/>
      <c r="H699" s="9" t="s">
        <v>99</v>
      </c>
      <c r="I699" s="8" t="s">
        <v>118</v>
      </c>
    </row>
    <row r="700" spans="2:9">
      <c r="B700" s="1" t="s">
        <v>10</v>
      </c>
      <c r="C700" s="1" t="s">
        <v>11</v>
      </c>
      <c r="D700" s="1" t="s">
        <v>12</v>
      </c>
      <c r="E700" s="1" t="s">
        <v>13</v>
      </c>
      <c r="F700" s="1" t="s">
        <v>14</v>
      </c>
      <c r="G700" s="1" t="s">
        <v>15</v>
      </c>
      <c r="H700" s="1" t="s">
        <v>16</v>
      </c>
      <c r="I700" s="1"/>
    </row>
    <row r="701" spans="2:9">
      <c r="B701" s="1"/>
      <c r="C701" s="1"/>
      <c r="D701" s="1"/>
      <c r="E701" s="7" t="s">
        <v>18</v>
      </c>
      <c r="F701" s="7" t="s">
        <v>18</v>
      </c>
      <c r="G701" s="7" t="s">
        <v>18</v>
      </c>
      <c r="H701" s="7" t="s">
        <v>18</v>
      </c>
      <c r="I701" s="1"/>
    </row>
    <row r="702" spans="2:9">
      <c r="B702" s="11" t="s">
        <v>305</v>
      </c>
      <c r="C702" s="1">
        <v>0.6</v>
      </c>
      <c r="D702" s="1" t="s">
        <v>91</v>
      </c>
      <c r="E702" s="5">
        <v>30.41</v>
      </c>
      <c r="F702" s="2">
        <v>0</v>
      </c>
      <c r="G702" s="2">
        <f>E702*C702</f>
        <v>18.245999999999999</v>
      </c>
      <c r="H702" s="37"/>
      <c r="I702" s="6" t="s">
        <v>306</v>
      </c>
    </row>
    <row r="703" spans="2:9">
      <c r="B703" s="1" t="s">
        <v>307</v>
      </c>
      <c r="C703" s="1">
        <v>0.6</v>
      </c>
      <c r="D703" s="1" t="s">
        <v>91</v>
      </c>
      <c r="E703" s="5">
        <v>10.25</v>
      </c>
      <c r="F703" s="2">
        <v>0</v>
      </c>
      <c r="G703" s="2">
        <f>E703*C703</f>
        <v>6.1499999999999995</v>
      </c>
      <c r="H703" s="38"/>
      <c r="I703" s="6" t="s">
        <v>308</v>
      </c>
    </row>
    <row r="704" spans="2:9">
      <c r="B704" s="3"/>
      <c r="C704" s="1"/>
      <c r="D704" s="1"/>
      <c r="E704" s="2"/>
      <c r="F704" s="1"/>
      <c r="G704" s="2"/>
      <c r="H704" s="1"/>
      <c r="I704" s="1"/>
    </row>
    <row r="705" spans="2:9">
      <c r="B705" s="3"/>
      <c r="C705" s="1"/>
      <c r="D705" s="1"/>
      <c r="E705" s="2"/>
      <c r="F705" s="1"/>
      <c r="G705" s="2"/>
      <c r="H705" s="1"/>
      <c r="I705" s="1"/>
    </row>
    <row r="706" spans="2:9">
      <c r="B706" s="1" t="s">
        <v>23</v>
      </c>
      <c r="C706" s="1"/>
      <c r="D706" s="1"/>
      <c r="E706" s="1"/>
      <c r="F706" s="2">
        <f>SUM(F702:F705)</f>
        <v>0</v>
      </c>
      <c r="G706" s="2">
        <f>SUM(G702:G704)</f>
        <v>24.395999999999997</v>
      </c>
      <c r="H706" s="2">
        <f>F706+G706</f>
        <v>24.395999999999997</v>
      </c>
      <c r="I706" s="1"/>
    </row>
    <row r="709" spans="2:9">
      <c r="B709" s="10" t="s">
        <v>0</v>
      </c>
      <c r="C709" s="40" t="s">
        <v>312</v>
      </c>
      <c r="D709" s="41"/>
      <c r="E709" s="41"/>
      <c r="F709" s="41"/>
      <c r="G709" s="42"/>
      <c r="H709" s="10" t="s">
        <v>2</v>
      </c>
      <c r="I709" s="10" t="s">
        <v>3</v>
      </c>
    </row>
    <row r="710" spans="2:9" ht="13.15" customHeight="1">
      <c r="B710" s="8" t="s">
        <v>313</v>
      </c>
      <c r="C710" s="34" t="s">
        <v>312</v>
      </c>
      <c r="D710" s="35"/>
      <c r="E710" s="35"/>
      <c r="F710" s="35"/>
      <c r="G710" s="36"/>
      <c r="H710" s="9" t="s">
        <v>114</v>
      </c>
      <c r="I710" s="8" t="s">
        <v>118</v>
      </c>
    </row>
    <row r="711" spans="2:9">
      <c r="B711" s="1" t="s">
        <v>10</v>
      </c>
      <c r="C711" s="1" t="s">
        <v>11</v>
      </c>
      <c r="D711" s="1" t="s">
        <v>12</v>
      </c>
      <c r="E711" s="1" t="s">
        <v>13</v>
      </c>
      <c r="F711" s="1" t="s">
        <v>14</v>
      </c>
      <c r="G711" s="1" t="s">
        <v>15</v>
      </c>
      <c r="H711" s="1" t="s">
        <v>16</v>
      </c>
      <c r="I711" s="1"/>
    </row>
    <row r="712" spans="2:9">
      <c r="B712" s="1"/>
      <c r="C712" s="1"/>
      <c r="D712" s="1"/>
      <c r="E712" s="7" t="s">
        <v>18</v>
      </c>
      <c r="F712" s="7" t="s">
        <v>18</v>
      </c>
      <c r="G712" s="7" t="s">
        <v>18</v>
      </c>
      <c r="H712" s="7" t="s">
        <v>18</v>
      </c>
      <c r="I712" s="1"/>
    </row>
    <row r="713" spans="2:9">
      <c r="B713" s="11" t="s">
        <v>314</v>
      </c>
      <c r="C713" s="1">
        <v>1</v>
      </c>
      <c r="D713" s="1" t="s">
        <v>91</v>
      </c>
      <c r="E713" s="18">
        <v>0.92</v>
      </c>
      <c r="F713" s="2">
        <v>0</v>
      </c>
      <c r="G713" s="2">
        <f>E713*C713</f>
        <v>0.92</v>
      </c>
      <c r="H713" s="37"/>
      <c r="I713" s="1" t="s">
        <v>315</v>
      </c>
    </row>
    <row r="714" spans="2:9" ht="26.45">
      <c r="B714" s="3" t="s">
        <v>316</v>
      </c>
      <c r="C714" s="1">
        <v>1</v>
      </c>
      <c r="D714" s="1" t="s">
        <v>114</v>
      </c>
      <c r="E714" s="17">
        <v>1.1399999999999999</v>
      </c>
      <c r="F714" s="2">
        <v>0</v>
      </c>
      <c r="G714" s="2">
        <f>E714*C714</f>
        <v>1.1399999999999999</v>
      </c>
      <c r="H714" s="38"/>
      <c r="I714" s="1" t="s">
        <v>317</v>
      </c>
    </row>
    <row r="715" spans="2:9">
      <c r="B715" s="3"/>
      <c r="C715" s="1"/>
      <c r="D715" s="1"/>
      <c r="E715" s="2"/>
      <c r="F715" s="1"/>
      <c r="G715" s="2"/>
      <c r="H715" s="1"/>
      <c r="I715" s="1"/>
    </row>
    <row r="716" spans="2:9">
      <c r="B716" s="3"/>
      <c r="C716" s="1"/>
      <c r="D716" s="1"/>
      <c r="E716" s="2"/>
      <c r="F716" s="1"/>
      <c r="G716" s="2"/>
      <c r="H716" s="1"/>
      <c r="I716" s="1"/>
    </row>
    <row r="717" spans="2:9">
      <c r="B717" s="1" t="s">
        <v>23</v>
      </c>
      <c r="C717" s="1"/>
      <c r="D717" s="1"/>
      <c r="E717" s="1"/>
      <c r="F717" s="2">
        <f>SUM(F713:F716)</f>
        <v>0</v>
      </c>
      <c r="G717" s="2">
        <f>SUM(G713:G715)</f>
        <v>2.06</v>
      </c>
      <c r="H717" s="2">
        <f>F717+G717</f>
        <v>2.06</v>
      </c>
      <c r="I717" s="1"/>
    </row>
    <row r="719" spans="2:9">
      <c r="B719" s="13"/>
      <c r="C719" s="13"/>
      <c r="D719" s="13"/>
      <c r="E719" s="13"/>
      <c r="F719" s="14"/>
      <c r="G719" s="14"/>
      <c r="H719" s="14"/>
      <c r="I719" s="13"/>
    </row>
    <row r="720" spans="2:9">
      <c r="B720" s="13"/>
      <c r="C720" s="13"/>
      <c r="D720" s="13"/>
      <c r="E720" s="13"/>
      <c r="F720" s="14"/>
      <c r="G720" s="14"/>
      <c r="H720" s="14"/>
      <c r="I720" s="13"/>
    </row>
    <row r="721" spans="2:9">
      <c r="B721" s="11"/>
      <c r="C721" s="11"/>
      <c r="D721" s="11"/>
      <c r="E721" s="11"/>
      <c r="F721" s="11"/>
      <c r="G721" s="11"/>
      <c r="H721" s="11"/>
      <c r="I721" s="11"/>
    </row>
    <row r="722" spans="2:9">
      <c r="B722" s="10" t="s">
        <v>0</v>
      </c>
      <c r="C722" s="40" t="s">
        <v>302</v>
      </c>
      <c r="D722" s="41"/>
      <c r="E722" s="41"/>
      <c r="F722" s="41"/>
      <c r="G722" s="42"/>
      <c r="H722" s="10" t="s">
        <v>2</v>
      </c>
      <c r="I722" s="10" t="s">
        <v>3</v>
      </c>
    </row>
    <row r="723" spans="2:9" ht="19.899999999999999" customHeight="1">
      <c r="B723" s="8" t="s">
        <v>318</v>
      </c>
      <c r="C723" s="34" t="str">
        <f>'[3]SintéticaSist.1 '!E90</f>
        <v>Instalação Ar Condicionado Piso Teto 57.000 BTU's</v>
      </c>
      <c r="D723" s="35"/>
      <c r="E723" s="35"/>
      <c r="F723" s="35"/>
      <c r="G723" s="36"/>
      <c r="H723" s="9" t="s">
        <v>6</v>
      </c>
      <c r="I723" s="8" t="s">
        <v>118</v>
      </c>
    </row>
    <row r="724" spans="2:9">
      <c r="B724" s="1" t="s">
        <v>10</v>
      </c>
      <c r="C724" s="1" t="s">
        <v>11</v>
      </c>
      <c r="D724" s="1" t="s">
        <v>12</v>
      </c>
      <c r="E724" s="1" t="s">
        <v>13</v>
      </c>
      <c r="F724" s="1" t="s">
        <v>14</v>
      </c>
      <c r="G724" s="1" t="s">
        <v>15</v>
      </c>
      <c r="H724" s="1" t="s">
        <v>16</v>
      </c>
      <c r="I724" s="1"/>
    </row>
    <row r="725" spans="2:9">
      <c r="B725" s="1"/>
      <c r="C725" s="1"/>
      <c r="D725" s="1"/>
      <c r="E725" s="7" t="s">
        <v>18</v>
      </c>
      <c r="F725" s="7" t="s">
        <v>18</v>
      </c>
      <c r="G725" s="7" t="s">
        <v>18</v>
      </c>
      <c r="H725" s="7" t="s">
        <v>18</v>
      </c>
      <c r="I725" s="1"/>
    </row>
    <row r="726" spans="2:9">
      <c r="B726" s="3" t="s">
        <v>305</v>
      </c>
      <c r="C726" s="1">
        <v>24</v>
      </c>
      <c r="D726" s="1" t="s">
        <v>91</v>
      </c>
      <c r="E726" s="5">
        <v>30.41</v>
      </c>
      <c r="F726" s="2">
        <v>0</v>
      </c>
      <c r="G726" s="2">
        <f>E726*C726</f>
        <v>729.84</v>
      </c>
      <c r="H726" s="37"/>
      <c r="I726" s="6" t="s">
        <v>306</v>
      </c>
    </row>
    <row r="727" spans="2:9">
      <c r="B727" s="3" t="s">
        <v>307</v>
      </c>
      <c r="C727" s="1">
        <v>28</v>
      </c>
      <c r="D727" s="1" t="s">
        <v>91</v>
      </c>
      <c r="E727" s="5">
        <v>10.25</v>
      </c>
      <c r="F727" s="2">
        <v>0</v>
      </c>
      <c r="G727" s="2">
        <f>E727*C727</f>
        <v>287</v>
      </c>
      <c r="H727" s="38"/>
      <c r="I727" s="6" t="s">
        <v>308</v>
      </c>
    </row>
    <row r="728" spans="2:9" ht="26.45">
      <c r="B728" s="3" t="s">
        <v>105</v>
      </c>
      <c r="C728" s="1">
        <v>24</v>
      </c>
      <c r="D728" s="1" t="s">
        <v>91</v>
      </c>
      <c r="E728" s="12">
        <v>11.49</v>
      </c>
      <c r="F728" s="1"/>
      <c r="G728" s="2">
        <f>E728*C728</f>
        <v>275.76</v>
      </c>
      <c r="H728" s="39"/>
      <c r="I728" s="1" t="s">
        <v>309</v>
      </c>
    </row>
    <row r="729" spans="2:9">
      <c r="B729" s="3"/>
      <c r="C729" s="1"/>
      <c r="D729" s="1"/>
      <c r="E729" s="2"/>
      <c r="F729" s="1"/>
      <c r="G729" s="2"/>
      <c r="H729" s="1"/>
      <c r="I729" s="1"/>
    </row>
    <row r="730" spans="2:9">
      <c r="B730" s="1" t="s">
        <v>23</v>
      </c>
      <c r="C730" s="1"/>
      <c r="D730" s="1"/>
      <c r="E730" s="1"/>
      <c r="F730" s="2">
        <f>SUM(F726:F729)</f>
        <v>0</v>
      </c>
      <c r="G730" s="2">
        <f>SUM(G726:G728)</f>
        <v>1292.5999999999999</v>
      </c>
      <c r="H730" s="2">
        <f>F730+G730</f>
        <v>1292.5999999999999</v>
      </c>
      <c r="I730" s="1"/>
    </row>
    <row r="732" spans="2:9">
      <c r="B732" s="13"/>
      <c r="C732" s="13"/>
      <c r="D732" s="13"/>
      <c r="E732" s="13"/>
      <c r="F732" s="14"/>
      <c r="G732" s="14"/>
      <c r="H732" s="14"/>
      <c r="I732" s="13"/>
    </row>
    <row r="734" spans="2:9">
      <c r="B734" s="10" t="s">
        <v>0</v>
      </c>
      <c r="C734" s="40" t="s">
        <v>302</v>
      </c>
      <c r="D734" s="41"/>
      <c r="E734" s="41"/>
      <c r="F734" s="41"/>
      <c r="G734" s="42"/>
      <c r="H734" s="10" t="s">
        <v>2</v>
      </c>
      <c r="I734" s="10" t="s">
        <v>3</v>
      </c>
    </row>
    <row r="735" spans="2:9" ht="13.15" customHeight="1">
      <c r="B735" s="8" t="s">
        <v>319</v>
      </c>
      <c r="C735" s="34" t="s">
        <v>320</v>
      </c>
      <c r="D735" s="35"/>
      <c r="E735" s="35"/>
      <c r="F735" s="35"/>
      <c r="G735" s="36"/>
      <c r="H735" s="9" t="s">
        <v>6</v>
      </c>
      <c r="I735" s="8" t="s">
        <v>118</v>
      </c>
    </row>
    <row r="736" spans="2:9">
      <c r="B736" s="1" t="s">
        <v>10</v>
      </c>
      <c r="C736" s="1" t="s">
        <v>11</v>
      </c>
      <c r="D736" s="1" t="s">
        <v>12</v>
      </c>
      <c r="E736" s="1" t="s">
        <v>13</v>
      </c>
      <c r="F736" s="1" t="s">
        <v>14</v>
      </c>
      <c r="G736" s="1" t="s">
        <v>15</v>
      </c>
      <c r="H736" s="1" t="s">
        <v>16</v>
      </c>
      <c r="I736" s="1"/>
    </row>
    <row r="737" spans="2:9">
      <c r="B737" s="1"/>
      <c r="C737" s="1"/>
      <c r="D737" s="1"/>
      <c r="E737" s="7" t="s">
        <v>18</v>
      </c>
      <c r="F737" s="7" t="s">
        <v>18</v>
      </c>
      <c r="G737" s="7" t="s">
        <v>18</v>
      </c>
      <c r="H737" s="7" t="s">
        <v>18</v>
      </c>
      <c r="I737" s="1"/>
    </row>
    <row r="738" spans="2:9">
      <c r="B738" s="3" t="s">
        <v>305</v>
      </c>
      <c r="C738" s="1">
        <v>35</v>
      </c>
      <c r="D738" s="1" t="s">
        <v>91</v>
      </c>
      <c r="E738" s="5">
        <v>30.41</v>
      </c>
      <c r="F738" s="2">
        <v>0</v>
      </c>
      <c r="G738" s="2">
        <f>E738*C738</f>
        <v>1064.3499999999999</v>
      </c>
      <c r="H738" s="37"/>
      <c r="I738" s="6" t="s">
        <v>306</v>
      </c>
    </row>
    <row r="739" spans="2:9">
      <c r="B739" s="3" t="s">
        <v>307</v>
      </c>
      <c r="C739" s="1">
        <v>45</v>
      </c>
      <c r="D739" s="1" t="s">
        <v>91</v>
      </c>
      <c r="E739" s="5">
        <v>10.25</v>
      </c>
      <c r="F739" s="2">
        <v>0</v>
      </c>
      <c r="G739" s="2">
        <f>E739*C739</f>
        <v>461.25</v>
      </c>
      <c r="H739" s="38"/>
      <c r="I739" s="6" t="s">
        <v>308</v>
      </c>
    </row>
    <row r="740" spans="2:9" ht="26.45">
      <c r="B740" s="16" t="s">
        <v>105</v>
      </c>
      <c r="C740" s="1">
        <v>35</v>
      </c>
      <c r="D740" s="1" t="s">
        <v>91</v>
      </c>
      <c r="E740" s="12">
        <v>11.49</v>
      </c>
      <c r="F740" s="1"/>
      <c r="G740" s="2">
        <f>E740*C740</f>
        <v>402.15000000000003</v>
      </c>
      <c r="H740" s="39"/>
      <c r="I740" s="1" t="s">
        <v>309</v>
      </c>
    </row>
    <row r="741" spans="2:9">
      <c r="B741" s="15" t="s">
        <v>321</v>
      </c>
      <c r="C741" s="1">
        <v>5</v>
      </c>
      <c r="D741" s="1" t="s">
        <v>91</v>
      </c>
      <c r="E741" s="4">
        <f>53.76</f>
        <v>53.76</v>
      </c>
      <c r="F741" s="1"/>
      <c r="G741" s="2">
        <f>E741*C741</f>
        <v>268.8</v>
      </c>
      <c r="H741" s="1"/>
      <c r="I741" s="1" t="s">
        <v>322</v>
      </c>
    </row>
    <row r="742" spans="2:9">
      <c r="B742" s="1" t="s">
        <v>23</v>
      </c>
      <c r="C742" s="1"/>
      <c r="D742" s="1"/>
      <c r="E742" s="1"/>
      <c r="F742" s="2">
        <f>SUM(F738:F741)</f>
        <v>0</v>
      </c>
      <c r="G742" s="2">
        <f>SUM(G738:G741)</f>
        <v>2196.5500000000002</v>
      </c>
      <c r="H742" s="2">
        <f>F742+G742</f>
        <v>2196.5500000000002</v>
      </c>
      <c r="I742" s="1"/>
    </row>
    <row r="745" spans="2:9">
      <c r="B745" s="10" t="s">
        <v>0</v>
      </c>
      <c r="C745" s="40" t="s">
        <v>302</v>
      </c>
      <c r="D745" s="41"/>
      <c r="E745" s="41"/>
      <c r="F745" s="41"/>
      <c r="G745" s="42"/>
      <c r="H745" s="10" t="s">
        <v>2</v>
      </c>
      <c r="I745" s="10" t="s">
        <v>3</v>
      </c>
    </row>
    <row r="746" spans="2:9" ht="13.15" customHeight="1">
      <c r="B746" s="8" t="s">
        <v>323</v>
      </c>
      <c r="C746" s="34" t="s">
        <v>324</v>
      </c>
      <c r="D746" s="35"/>
      <c r="E746" s="35"/>
      <c r="F746" s="35"/>
      <c r="G746" s="36"/>
      <c r="H746" s="9" t="s">
        <v>6</v>
      </c>
      <c r="I746" s="8" t="s">
        <v>118</v>
      </c>
    </row>
    <row r="747" spans="2:9">
      <c r="B747" s="1" t="s">
        <v>10</v>
      </c>
      <c r="C747" s="1" t="s">
        <v>11</v>
      </c>
      <c r="D747" s="1" t="s">
        <v>12</v>
      </c>
      <c r="E747" s="1" t="s">
        <v>13</v>
      </c>
      <c r="F747" s="1" t="s">
        <v>14</v>
      </c>
      <c r="G747" s="1" t="s">
        <v>15</v>
      </c>
      <c r="H747" s="1" t="s">
        <v>16</v>
      </c>
      <c r="I747" s="1"/>
    </row>
    <row r="748" spans="2:9">
      <c r="B748" s="1"/>
      <c r="C748" s="1"/>
      <c r="D748" s="1"/>
      <c r="E748" s="7" t="s">
        <v>18</v>
      </c>
      <c r="F748" s="7" t="s">
        <v>18</v>
      </c>
      <c r="G748" s="7" t="s">
        <v>18</v>
      </c>
      <c r="H748" s="7" t="s">
        <v>18</v>
      </c>
      <c r="I748" s="1"/>
    </row>
    <row r="749" spans="2:9">
      <c r="B749" s="3" t="s">
        <v>305</v>
      </c>
      <c r="C749" s="1">
        <v>40</v>
      </c>
      <c r="D749" s="1" t="s">
        <v>91</v>
      </c>
      <c r="E749" s="5">
        <v>30.41</v>
      </c>
      <c r="F749" s="2">
        <v>0</v>
      </c>
      <c r="G749" s="2">
        <f>E749*C749</f>
        <v>1216.4000000000001</v>
      </c>
      <c r="H749" s="37"/>
      <c r="I749" s="6" t="s">
        <v>306</v>
      </c>
    </row>
    <row r="750" spans="2:9">
      <c r="B750" s="3" t="s">
        <v>307</v>
      </c>
      <c r="C750" s="1">
        <v>50</v>
      </c>
      <c r="D750" s="1" t="s">
        <v>91</v>
      </c>
      <c r="E750" s="5">
        <v>10.25</v>
      </c>
      <c r="F750" s="2">
        <v>0</v>
      </c>
      <c r="G750" s="2">
        <f>E750*C750</f>
        <v>512.5</v>
      </c>
      <c r="H750" s="38"/>
      <c r="I750" s="6" t="s">
        <v>308</v>
      </c>
    </row>
    <row r="751" spans="2:9" ht="26.45">
      <c r="B751" s="16" t="s">
        <v>105</v>
      </c>
      <c r="C751" s="1">
        <v>40</v>
      </c>
      <c r="D751" s="1" t="s">
        <v>91</v>
      </c>
      <c r="E751" s="12">
        <v>11.49</v>
      </c>
      <c r="F751" s="1"/>
      <c r="G751" s="2">
        <f>E751*C751</f>
        <v>459.6</v>
      </c>
      <c r="H751" s="39"/>
      <c r="I751" s="1" t="s">
        <v>309</v>
      </c>
    </row>
    <row r="752" spans="2:9">
      <c r="B752" s="15" t="s">
        <v>321</v>
      </c>
      <c r="C752" s="1">
        <v>5</v>
      </c>
      <c r="D752" s="1" t="s">
        <v>91</v>
      </c>
      <c r="E752" s="4">
        <f>53.76</f>
        <v>53.76</v>
      </c>
      <c r="F752" s="1"/>
      <c r="G752" s="2">
        <f>E752*C752</f>
        <v>268.8</v>
      </c>
      <c r="H752" s="1"/>
      <c r="I752" s="1" t="s">
        <v>322</v>
      </c>
    </row>
    <row r="753" spans="2:9">
      <c r="B753" s="1" t="s">
        <v>23</v>
      </c>
      <c r="C753" s="1"/>
      <c r="D753" s="1"/>
      <c r="E753" s="1"/>
      <c r="F753" s="2">
        <f>SUM(F749:F752)</f>
        <v>0</v>
      </c>
      <c r="G753" s="2">
        <f>SUM(G749:G752)</f>
        <v>2457.3000000000002</v>
      </c>
      <c r="H753" s="2">
        <f>F753+G753</f>
        <v>2457.3000000000002</v>
      </c>
      <c r="I753" s="1"/>
    </row>
    <row r="756" spans="2:9">
      <c r="B756" s="10" t="s">
        <v>0</v>
      </c>
      <c r="C756" s="40" t="s">
        <v>302</v>
      </c>
      <c r="D756" s="41"/>
      <c r="E756" s="41"/>
      <c r="F756" s="41"/>
      <c r="G756" s="42"/>
      <c r="H756" s="10" t="s">
        <v>2</v>
      </c>
      <c r="I756" s="10" t="s">
        <v>3</v>
      </c>
    </row>
    <row r="757" spans="2:9" ht="13.15" customHeight="1">
      <c r="B757" s="8" t="s">
        <v>325</v>
      </c>
      <c r="C757" s="34" t="s">
        <v>326</v>
      </c>
      <c r="D757" s="35"/>
      <c r="E757" s="35"/>
      <c r="F757" s="35"/>
      <c r="G757" s="36"/>
      <c r="H757" s="9" t="s">
        <v>6</v>
      </c>
      <c r="I757" s="8" t="s">
        <v>118</v>
      </c>
    </row>
    <row r="758" spans="2:9">
      <c r="B758" s="1" t="s">
        <v>10</v>
      </c>
      <c r="C758" s="1" t="s">
        <v>11</v>
      </c>
      <c r="D758" s="1" t="s">
        <v>12</v>
      </c>
      <c r="E758" s="1" t="s">
        <v>13</v>
      </c>
      <c r="F758" s="1" t="s">
        <v>14</v>
      </c>
      <c r="G758" s="1" t="s">
        <v>15</v>
      </c>
      <c r="H758" s="1" t="s">
        <v>16</v>
      </c>
      <c r="I758" s="1"/>
    </row>
    <row r="759" spans="2:9">
      <c r="B759" s="1"/>
      <c r="C759" s="1"/>
      <c r="D759" s="1"/>
      <c r="E759" s="7" t="s">
        <v>18</v>
      </c>
      <c r="F759" s="7" t="s">
        <v>18</v>
      </c>
      <c r="G759" s="7" t="s">
        <v>18</v>
      </c>
      <c r="H759" s="7" t="s">
        <v>18</v>
      </c>
      <c r="I759" s="1"/>
    </row>
    <row r="760" spans="2:9">
      <c r="B760" s="3" t="s">
        <v>305</v>
      </c>
      <c r="C760" s="1">
        <v>32</v>
      </c>
      <c r="D760" s="1" t="s">
        <v>91</v>
      </c>
      <c r="E760" s="5">
        <v>30.41</v>
      </c>
      <c r="F760" s="2">
        <v>0</v>
      </c>
      <c r="G760" s="2">
        <f>E760*C760</f>
        <v>973.12</v>
      </c>
      <c r="H760" s="37"/>
      <c r="I760" s="6" t="s">
        <v>306</v>
      </c>
    </row>
    <row r="761" spans="2:9">
      <c r="B761" s="3" t="s">
        <v>307</v>
      </c>
      <c r="C761" s="1">
        <v>40</v>
      </c>
      <c r="D761" s="1" t="s">
        <v>91</v>
      </c>
      <c r="E761" s="5">
        <v>10.25</v>
      </c>
      <c r="F761" s="2">
        <v>0</v>
      </c>
      <c r="G761" s="2">
        <f>E761*C761</f>
        <v>410</v>
      </c>
      <c r="H761" s="38"/>
      <c r="I761" s="6" t="s">
        <v>308</v>
      </c>
    </row>
    <row r="762" spans="2:9" ht="26.45">
      <c r="B762" s="16" t="s">
        <v>105</v>
      </c>
      <c r="C762" s="1">
        <v>32</v>
      </c>
      <c r="D762" s="1" t="s">
        <v>91</v>
      </c>
      <c r="E762" s="12">
        <v>11.49</v>
      </c>
      <c r="F762" s="1"/>
      <c r="G762" s="2">
        <f>E762*C762</f>
        <v>367.68</v>
      </c>
      <c r="H762" s="39"/>
      <c r="I762" s="1" t="s">
        <v>309</v>
      </c>
    </row>
    <row r="763" spans="2:9">
      <c r="B763" s="15" t="s">
        <v>321</v>
      </c>
      <c r="C763" s="1">
        <v>5</v>
      </c>
      <c r="D763" s="1" t="s">
        <v>91</v>
      </c>
      <c r="E763" s="4">
        <f>53.76</f>
        <v>53.76</v>
      </c>
      <c r="F763" s="1"/>
      <c r="G763" s="2">
        <f>E763*C763</f>
        <v>268.8</v>
      </c>
      <c r="H763" s="1"/>
      <c r="I763" s="1" t="s">
        <v>322</v>
      </c>
    </row>
    <row r="764" spans="2:9">
      <c r="B764" s="1" t="s">
        <v>23</v>
      </c>
      <c r="C764" s="1"/>
      <c r="D764" s="1"/>
      <c r="E764" s="1"/>
      <c r="F764" s="2">
        <f>SUM(F760:F763)</f>
        <v>0</v>
      </c>
      <c r="G764" s="2">
        <f>SUM(G760:G763)</f>
        <v>2019.6</v>
      </c>
      <c r="H764" s="2">
        <f>F764+G764</f>
        <v>2019.6</v>
      </c>
      <c r="I764" s="1"/>
    </row>
    <row r="767" spans="2:9">
      <c r="B767" s="10" t="s">
        <v>0</v>
      </c>
      <c r="C767" s="40" t="s">
        <v>302</v>
      </c>
      <c r="D767" s="41"/>
      <c r="E767" s="41"/>
      <c r="F767" s="41"/>
      <c r="G767" s="42"/>
      <c r="H767" s="10" t="s">
        <v>2</v>
      </c>
      <c r="I767" s="10" t="s">
        <v>3</v>
      </c>
    </row>
    <row r="768" spans="2:9" ht="13.15" customHeight="1">
      <c r="B768" s="8" t="s">
        <v>327</v>
      </c>
      <c r="C768" s="34" t="s">
        <v>328</v>
      </c>
      <c r="D768" s="35"/>
      <c r="E768" s="35"/>
      <c r="F768" s="35"/>
      <c r="G768" s="36"/>
      <c r="H768" s="9" t="s">
        <v>6</v>
      </c>
      <c r="I768" s="8" t="s">
        <v>118</v>
      </c>
    </row>
    <row r="769" spans="2:9">
      <c r="B769" s="1" t="s">
        <v>10</v>
      </c>
      <c r="C769" s="1" t="s">
        <v>11</v>
      </c>
      <c r="D769" s="1" t="s">
        <v>12</v>
      </c>
      <c r="E769" s="1" t="s">
        <v>13</v>
      </c>
      <c r="F769" s="1" t="s">
        <v>14</v>
      </c>
      <c r="G769" s="1" t="s">
        <v>15</v>
      </c>
      <c r="H769" s="1" t="s">
        <v>16</v>
      </c>
      <c r="I769" s="1"/>
    </row>
    <row r="770" spans="2:9">
      <c r="B770" s="1"/>
      <c r="C770" s="1"/>
      <c r="D770" s="1"/>
      <c r="E770" s="7" t="s">
        <v>18</v>
      </c>
      <c r="F770" s="7" t="s">
        <v>18</v>
      </c>
      <c r="G770" s="7" t="s">
        <v>18</v>
      </c>
      <c r="H770" s="7" t="s">
        <v>18</v>
      </c>
      <c r="I770" s="1"/>
    </row>
    <row r="771" spans="2:9">
      <c r="B771" s="3" t="s">
        <v>305</v>
      </c>
      <c r="C771" s="1">
        <v>35</v>
      </c>
      <c r="D771" s="1" t="s">
        <v>91</v>
      </c>
      <c r="E771" s="5">
        <v>30.41</v>
      </c>
      <c r="F771" s="2">
        <v>0</v>
      </c>
      <c r="G771" s="2">
        <f>E771*C771</f>
        <v>1064.3499999999999</v>
      </c>
      <c r="H771" s="37"/>
      <c r="I771" s="6" t="s">
        <v>306</v>
      </c>
    </row>
    <row r="772" spans="2:9">
      <c r="B772" s="3" t="s">
        <v>307</v>
      </c>
      <c r="C772" s="1">
        <v>45</v>
      </c>
      <c r="D772" s="1" t="s">
        <v>91</v>
      </c>
      <c r="E772" s="5">
        <v>10.25</v>
      </c>
      <c r="F772" s="2">
        <v>0</v>
      </c>
      <c r="G772" s="2">
        <f>E772*C772</f>
        <v>461.25</v>
      </c>
      <c r="H772" s="38"/>
      <c r="I772" s="6" t="s">
        <v>308</v>
      </c>
    </row>
    <row r="773" spans="2:9" ht="26.45">
      <c r="B773" s="16" t="s">
        <v>105</v>
      </c>
      <c r="C773" s="1">
        <v>35</v>
      </c>
      <c r="D773" s="1" t="s">
        <v>91</v>
      </c>
      <c r="E773" s="12">
        <v>11.49</v>
      </c>
      <c r="F773" s="1"/>
      <c r="G773" s="2">
        <f>E773*C773</f>
        <v>402.15000000000003</v>
      </c>
      <c r="H773" s="39"/>
      <c r="I773" s="1" t="s">
        <v>309</v>
      </c>
    </row>
    <row r="774" spans="2:9">
      <c r="B774" s="15" t="s">
        <v>321</v>
      </c>
      <c r="C774" s="1">
        <v>5</v>
      </c>
      <c r="D774" s="1" t="s">
        <v>91</v>
      </c>
      <c r="E774" s="4">
        <f>53.76</f>
        <v>53.76</v>
      </c>
      <c r="F774" s="1"/>
      <c r="G774" s="2">
        <f>E774*C774</f>
        <v>268.8</v>
      </c>
      <c r="H774" s="1"/>
      <c r="I774" s="1" t="s">
        <v>322</v>
      </c>
    </row>
    <row r="775" spans="2:9">
      <c r="B775" s="1" t="s">
        <v>23</v>
      </c>
      <c r="C775" s="1"/>
      <c r="D775" s="1"/>
      <c r="E775" s="1"/>
      <c r="F775" s="2">
        <f>SUM(F771:F774)</f>
        <v>0</v>
      </c>
      <c r="G775" s="2">
        <f>SUM(G771:G774)</f>
        <v>2196.5500000000002</v>
      </c>
      <c r="H775" s="2">
        <f>F775+G775</f>
        <v>2196.5500000000002</v>
      </c>
      <c r="I775" s="1"/>
    </row>
    <row r="778" spans="2:9">
      <c r="B778" s="13"/>
      <c r="C778" s="13"/>
      <c r="D778" s="13"/>
      <c r="E778" s="13"/>
      <c r="F778" s="14"/>
      <c r="G778" s="14"/>
      <c r="H778" s="14"/>
      <c r="I778" s="13"/>
    </row>
    <row r="779" spans="2:9">
      <c r="B779" s="13"/>
      <c r="C779" s="13"/>
      <c r="D779" s="13"/>
      <c r="E779" s="13"/>
      <c r="F779" s="14"/>
      <c r="G779" s="14"/>
      <c r="H779" s="14"/>
      <c r="I779" s="13"/>
    </row>
    <row r="780" spans="2:9">
      <c r="B780" s="10" t="s">
        <v>0</v>
      </c>
      <c r="C780" s="40" t="s">
        <v>302</v>
      </c>
      <c r="D780" s="41"/>
      <c r="E780" s="41"/>
      <c r="F780" s="41"/>
      <c r="G780" s="42"/>
      <c r="H780" s="10" t="s">
        <v>2</v>
      </c>
      <c r="I780" s="10" t="s">
        <v>3</v>
      </c>
    </row>
    <row r="781" spans="2:9" ht="24.6" customHeight="1">
      <c r="B781" s="8" t="s">
        <v>329</v>
      </c>
      <c r="C781" s="34" t="s">
        <v>330</v>
      </c>
      <c r="D781" s="35"/>
      <c r="E781" s="35"/>
      <c r="F781" s="35"/>
      <c r="G781" s="36"/>
      <c r="H781" s="9" t="s">
        <v>6</v>
      </c>
      <c r="I781" s="8" t="s">
        <v>118</v>
      </c>
    </row>
    <row r="782" spans="2:9">
      <c r="B782" s="1" t="s">
        <v>10</v>
      </c>
      <c r="C782" s="1" t="s">
        <v>11</v>
      </c>
      <c r="D782" s="1" t="s">
        <v>12</v>
      </c>
      <c r="E782" s="1" t="s">
        <v>13</v>
      </c>
      <c r="F782" s="1" t="s">
        <v>14</v>
      </c>
      <c r="G782" s="1" t="s">
        <v>15</v>
      </c>
      <c r="H782" s="1" t="s">
        <v>16</v>
      </c>
      <c r="I782" s="1"/>
    </row>
    <row r="783" spans="2:9">
      <c r="B783" s="1"/>
      <c r="C783" s="1"/>
      <c r="D783" s="1"/>
      <c r="E783" s="7" t="s">
        <v>18</v>
      </c>
      <c r="F783" s="7" t="s">
        <v>18</v>
      </c>
      <c r="G783" s="7" t="s">
        <v>18</v>
      </c>
      <c r="H783" s="7" t="s">
        <v>18</v>
      </c>
      <c r="I783" s="1"/>
    </row>
    <row r="784" spans="2:9">
      <c r="B784" s="3" t="s">
        <v>305</v>
      </c>
      <c r="C784" s="1">
        <v>10</v>
      </c>
      <c r="D784" s="1" t="s">
        <v>91</v>
      </c>
      <c r="E784" s="5">
        <v>30.41</v>
      </c>
      <c r="F784" s="2">
        <v>0</v>
      </c>
      <c r="G784" s="2">
        <f>E784*C784</f>
        <v>304.10000000000002</v>
      </c>
      <c r="H784" s="37"/>
      <c r="I784" s="6" t="s">
        <v>306</v>
      </c>
    </row>
    <row r="785" spans="2:9">
      <c r="B785" s="3" t="s">
        <v>307</v>
      </c>
      <c r="C785" s="1">
        <v>15</v>
      </c>
      <c r="D785" s="1" t="s">
        <v>91</v>
      </c>
      <c r="E785" s="5">
        <v>10.25</v>
      </c>
      <c r="F785" s="2">
        <v>0</v>
      </c>
      <c r="G785" s="2">
        <f>E785*C785</f>
        <v>153.75</v>
      </c>
      <c r="H785" s="38"/>
      <c r="I785" s="6" t="s">
        <v>308</v>
      </c>
    </row>
    <row r="786" spans="2:9" ht="26.45">
      <c r="B786" s="3" t="s">
        <v>105</v>
      </c>
      <c r="C786" s="1">
        <v>10</v>
      </c>
      <c r="D786" s="1" t="s">
        <v>91</v>
      </c>
      <c r="E786" s="12">
        <v>11.49</v>
      </c>
      <c r="F786" s="1"/>
      <c r="G786" s="2">
        <f>E786*C786</f>
        <v>114.9</v>
      </c>
      <c r="H786" s="39"/>
      <c r="I786" s="1" t="s">
        <v>309</v>
      </c>
    </row>
    <row r="787" spans="2:9">
      <c r="B787" s="3"/>
      <c r="C787" s="1"/>
      <c r="D787" s="1"/>
      <c r="E787" s="2"/>
      <c r="F787" s="1"/>
      <c r="G787" s="2"/>
      <c r="H787" s="1"/>
      <c r="I787" s="1"/>
    </row>
    <row r="788" spans="2:9">
      <c r="B788" s="1" t="s">
        <v>23</v>
      </c>
      <c r="C788" s="1"/>
      <c r="D788" s="1"/>
      <c r="E788" s="1"/>
      <c r="F788" s="2">
        <f>SUM(F784:F787)</f>
        <v>0</v>
      </c>
      <c r="G788" s="2">
        <f>SUM(G784:G786)</f>
        <v>572.75</v>
      </c>
      <c r="H788" s="2">
        <f>F788+G788</f>
        <v>572.75</v>
      </c>
      <c r="I788" s="1"/>
    </row>
    <row r="789" spans="2:9">
      <c r="B789" s="13"/>
      <c r="C789" s="13"/>
      <c r="D789" s="13"/>
      <c r="E789" s="13"/>
      <c r="F789" s="14"/>
      <c r="G789" s="14"/>
      <c r="H789" s="14"/>
      <c r="I789" s="13"/>
    </row>
    <row r="790" spans="2:9">
      <c r="B790" s="13"/>
      <c r="C790" s="13"/>
      <c r="D790" s="13"/>
      <c r="E790" s="13"/>
      <c r="F790" s="14"/>
      <c r="G790" s="14"/>
      <c r="H790" s="14"/>
      <c r="I790" s="13"/>
    </row>
    <row r="791" spans="2:9">
      <c r="B791" s="10" t="s">
        <v>0</v>
      </c>
      <c r="C791" s="40" t="s">
        <v>302</v>
      </c>
      <c r="D791" s="41"/>
      <c r="E791" s="41"/>
      <c r="F791" s="41"/>
      <c r="G791" s="42"/>
      <c r="H791" s="10" t="s">
        <v>2</v>
      </c>
      <c r="I791" s="10" t="s">
        <v>3</v>
      </c>
    </row>
    <row r="792" spans="2:9" ht="24.6" customHeight="1">
      <c r="B792" s="8" t="s">
        <v>331</v>
      </c>
      <c r="C792" s="34" t="s">
        <v>332</v>
      </c>
      <c r="D792" s="35"/>
      <c r="E792" s="35"/>
      <c r="F792" s="35"/>
      <c r="G792" s="36"/>
      <c r="H792" s="9" t="s">
        <v>6</v>
      </c>
      <c r="I792" s="8" t="s">
        <v>118</v>
      </c>
    </row>
    <row r="793" spans="2:9">
      <c r="B793" s="1" t="s">
        <v>10</v>
      </c>
      <c r="C793" s="1" t="s">
        <v>11</v>
      </c>
      <c r="D793" s="1" t="s">
        <v>12</v>
      </c>
      <c r="E793" s="1" t="s">
        <v>13</v>
      </c>
      <c r="F793" s="1" t="s">
        <v>14</v>
      </c>
      <c r="G793" s="1" t="s">
        <v>15</v>
      </c>
      <c r="H793" s="1" t="s">
        <v>16</v>
      </c>
      <c r="I793" s="1"/>
    </row>
    <row r="794" spans="2:9">
      <c r="B794" s="1"/>
      <c r="C794" s="1"/>
      <c r="D794" s="1"/>
      <c r="E794" s="7" t="s">
        <v>18</v>
      </c>
      <c r="F794" s="7" t="s">
        <v>18</v>
      </c>
      <c r="G794" s="7" t="s">
        <v>18</v>
      </c>
      <c r="H794" s="7" t="s">
        <v>18</v>
      </c>
      <c r="I794" s="1"/>
    </row>
    <row r="795" spans="2:9">
      <c r="B795" s="3" t="s">
        <v>305</v>
      </c>
      <c r="C795" s="1">
        <v>10</v>
      </c>
      <c r="D795" s="1" t="s">
        <v>91</v>
      </c>
      <c r="E795" s="5">
        <v>30.41</v>
      </c>
      <c r="F795" s="2">
        <v>0</v>
      </c>
      <c r="G795" s="2">
        <f>E795*C795</f>
        <v>304.10000000000002</v>
      </c>
      <c r="H795" s="37"/>
      <c r="I795" s="6" t="s">
        <v>306</v>
      </c>
    </row>
    <row r="796" spans="2:9">
      <c r="B796" s="3" t="s">
        <v>307</v>
      </c>
      <c r="C796" s="1">
        <v>15</v>
      </c>
      <c r="D796" s="1" t="s">
        <v>91</v>
      </c>
      <c r="E796" s="5">
        <v>10.25</v>
      </c>
      <c r="F796" s="2">
        <v>0</v>
      </c>
      <c r="G796" s="2">
        <f>E796*C796</f>
        <v>153.75</v>
      </c>
      <c r="H796" s="38"/>
      <c r="I796" s="6" t="s">
        <v>308</v>
      </c>
    </row>
    <row r="797" spans="2:9" ht="26.45">
      <c r="B797" s="3" t="s">
        <v>105</v>
      </c>
      <c r="C797" s="1">
        <v>10</v>
      </c>
      <c r="D797" s="1" t="s">
        <v>91</v>
      </c>
      <c r="E797" s="12">
        <v>11.49</v>
      </c>
      <c r="F797" s="1"/>
      <c r="G797" s="2">
        <f>E797*C797</f>
        <v>114.9</v>
      </c>
      <c r="H797" s="39"/>
      <c r="I797" s="1" t="s">
        <v>309</v>
      </c>
    </row>
    <row r="798" spans="2:9">
      <c r="B798" s="3"/>
      <c r="C798" s="1"/>
      <c r="D798" s="1"/>
      <c r="E798" s="2"/>
      <c r="F798" s="1"/>
      <c r="G798" s="2"/>
      <c r="H798" s="1"/>
      <c r="I798" s="1"/>
    </row>
    <row r="799" spans="2:9">
      <c r="B799" s="1" t="s">
        <v>23</v>
      </c>
      <c r="C799" s="1"/>
      <c r="D799" s="1"/>
      <c r="E799" s="1"/>
      <c r="F799" s="2">
        <f>SUM(F795:F798)</f>
        <v>0</v>
      </c>
      <c r="G799" s="2">
        <f>SUM(G795:G797)</f>
        <v>572.75</v>
      </c>
      <c r="H799" s="2">
        <f>F799+G799</f>
        <v>572.75</v>
      </c>
      <c r="I799" s="1"/>
    </row>
    <row r="800" spans="2:9">
      <c r="B800" s="13"/>
      <c r="C800" s="13"/>
      <c r="D800" s="13"/>
      <c r="E800" s="13"/>
      <c r="F800" s="14"/>
      <c r="G800" s="14"/>
      <c r="H800" s="14"/>
      <c r="I800" s="13"/>
    </row>
    <row r="802" spans="2:9">
      <c r="B802" s="10" t="s">
        <v>0</v>
      </c>
      <c r="C802" s="40" t="s">
        <v>302</v>
      </c>
      <c r="D802" s="41"/>
      <c r="E802" s="41"/>
      <c r="F802" s="41"/>
      <c r="G802" s="42"/>
      <c r="H802" s="10" t="s">
        <v>2</v>
      </c>
      <c r="I802" s="10" t="s">
        <v>3</v>
      </c>
    </row>
    <row r="803" spans="2:9" ht="24.6" customHeight="1">
      <c r="B803" s="8" t="s">
        <v>333</v>
      </c>
      <c r="C803" s="34" t="s">
        <v>334</v>
      </c>
      <c r="D803" s="35"/>
      <c r="E803" s="35"/>
      <c r="F803" s="35"/>
      <c r="G803" s="36"/>
      <c r="H803" s="9" t="s">
        <v>6</v>
      </c>
      <c r="I803" s="8" t="s">
        <v>118</v>
      </c>
    </row>
    <row r="804" spans="2:9">
      <c r="B804" s="1" t="s">
        <v>10</v>
      </c>
      <c r="C804" s="1" t="s">
        <v>11</v>
      </c>
      <c r="D804" s="1" t="s">
        <v>12</v>
      </c>
      <c r="E804" s="1" t="s">
        <v>13</v>
      </c>
      <c r="F804" s="1" t="s">
        <v>14</v>
      </c>
      <c r="G804" s="1" t="s">
        <v>15</v>
      </c>
      <c r="H804" s="1" t="s">
        <v>16</v>
      </c>
      <c r="I804" s="1"/>
    </row>
    <row r="805" spans="2:9">
      <c r="B805" s="1"/>
      <c r="C805" s="1"/>
      <c r="D805" s="1"/>
      <c r="E805" s="7" t="s">
        <v>18</v>
      </c>
      <c r="F805" s="7" t="s">
        <v>18</v>
      </c>
      <c r="G805" s="7" t="s">
        <v>18</v>
      </c>
      <c r="H805" s="7" t="s">
        <v>18</v>
      </c>
      <c r="I805" s="1"/>
    </row>
    <row r="806" spans="2:9">
      <c r="B806" s="3" t="s">
        <v>305</v>
      </c>
      <c r="C806" s="1">
        <v>12</v>
      </c>
      <c r="D806" s="1" t="s">
        <v>91</v>
      </c>
      <c r="E806" s="5">
        <v>30.41</v>
      </c>
      <c r="F806" s="2">
        <v>0</v>
      </c>
      <c r="G806" s="2">
        <f>E806*C806</f>
        <v>364.92</v>
      </c>
      <c r="H806" s="37"/>
      <c r="I806" s="6" t="s">
        <v>306</v>
      </c>
    </row>
    <row r="807" spans="2:9">
      <c r="B807" s="3" t="s">
        <v>307</v>
      </c>
      <c r="C807" s="1">
        <v>18</v>
      </c>
      <c r="D807" s="1" t="s">
        <v>91</v>
      </c>
      <c r="E807" s="5">
        <v>10.25</v>
      </c>
      <c r="F807" s="2">
        <v>0</v>
      </c>
      <c r="G807" s="2">
        <f>E807*C807</f>
        <v>184.5</v>
      </c>
      <c r="H807" s="38"/>
      <c r="I807" s="6" t="s">
        <v>308</v>
      </c>
    </row>
    <row r="808" spans="2:9" ht="26.45">
      <c r="B808" s="3" t="s">
        <v>105</v>
      </c>
      <c r="C808" s="1">
        <v>12</v>
      </c>
      <c r="D808" s="1" t="s">
        <v>91</v>
      </c>
      <c r="E808" s="12">
        <v>11.49</v>
      </c>
      <c r="F808" s="1"/>
      <c r="G808" s="2">
        <f>E808*C808</f>
        <v>137.88</v>
      </c>
      <c r="H808" s="39"/>
      <c r="I808" s="1" t="s">
        <v>309</v>
      </c>
    </row>
    <row r="809" spans="2:9">
      <c r="B809" s="3"/>
      <c r="C809" s="1"/>
      <c r="D809" s="1"/>
      <c r="E809" s="2"/>
      <c r="F809" s="1"/>
      <c r="G809" s="2"/>
      <c r="H809" s="1"/>
      <c r="I809" s="1"/>
    </row>
    <row r="810" spans="2:9">
      <c r="B810" s="1" t="s">
        <v>23</v>
      </c>
      <c r="C810" s="1"/>
      <c r="D810" s="1"/>
      <c r="E810" s="1"/>
      <c r="F810" s="2">
        <f>SUM(F806:F809)</f>
        <v>0</v>
      </c>
      <c r="G810" s="2">
        <f>SUM(G806:G808)</f>
        <v>687.30000000000007</v>
      </c>
      <c r="H810" s="2">
        <f>F810+G810</f>
        <v>687.30000000000007</v>
      </c>
      <c r="I810" s="1"/>
    </row>
    <row r="813" spans="2:9">
      <c r="B813" s="10" t="s">
        <v>0</v>
      </c>
      <c r="C813" s="40" t="s">
        <v>302</v>
      </c>
      <c r="D813" s="41"/>
      <c r="E813" s="41"/>
      <c r="F813" s="41"/>
      <c r="G813" s="42"/>
      <c r="H813" s="10" t="s">
        <v>2</v>
      </c>
      <c r="I813" s="10" t="s">
        <v>3</v>
      </c>
    </row>
    <row r="814" spans="2:9" ht="24.6" customHeight="1">
      <c r="B814" s="8" t="s">
        <v>335</v>
      </c>
      <c r="C814" s="34" t="s">
        <v>336</v>
      </c>
      <c r="D814" s="35"/>
      <c r="E814" s="35"/>
      <c r="F814" s="35"/>
      <c r="G814" s="36"/>
      <c r="H814" s="9" t="s">
        <v>6</v>
      </c>
      <c r="I814" s="8" t="s">
        <v>118</v>
      </c>
    </row>
    <row r="815" spans="2:9">
      <c r="B815" s="1" t="s">
        <v>10</v>
      </c>
      <c r="C815" s="1" t="s">
        <v>11</v>
      </c>
      <c r="D815" s="1" t="s">
        <v>12</v>
      </c>
      <c r="E815" s="1" t="s">
        <v>13</v>
      </c>
      <c r="F815" s="1" t="s">
        <v>14</v>
      </c>
      <c r="G815" s="1" t="s">
        <v>15</v>
      </c>
      <c r="H815" s="1" t="s">
        <v>16</v>
      </c>
      <c r="I815" s="1"/>
    </row>
    <row r="816" spans="2:9">
      <c r="B816" s="1"/>
      <c r="C816" s="1"/>
      <c r="D816" s="1"/>
      <c r="E816" s="7" t="s">
        <v>18</v>
      </c>
      <c r="F816" s="7" t="s">
        <v>18</v>
      </c>
      <c r="G816" s="7" t="s">
        <v>18</v>
      </c>
      <c r="H816" s="7" t="s">
        <v>18</v>
      </c>
      <c r="I816" s="1"/>
    </row>
    <row r="817" spans="2:9">
      <c r="B817" s="3" t="s">
        <v>305</v>
      </c>
      <c r="C817" s="1">
        <v>10</v>
      </c>
      <c r="D817" s="1" t="s">
        <v>91</v>
      </c>
      <c r="E817" s="5">
        <v>30.41</v>
      </c>
      <c r="F817" s="2">
        <v>0</v>
      </c>
      <c r="G817" s="2">
        <f>E817*C817</f>
        <v>304.10000000000002</v>
      </c>
      <c r="H817" s="37"/>
      <c r="I817" s="6" t="s">
        <v>306</v>
      </c>
    </row>
    <row r="818" spans="2:9">
      <c r="B818" s="3" t="s">
        <v>307</v>
      </c>
      <c r="C818" s="1">
        <v>15</v>
      </c>
      <c r="D818" s="1" t="s">
        <v>91</v>
      </c>
      <c r="E818" s="5">
        <v>10.25</v>
      </c>
      <c r="F818" s="2">
        <v>0</v>
      </c>
      <c r="G818" s="2">
        <f>E818*C818</f>
        <v>153.75</v>
      </c>
      <c r="H818" s="38"/>
      <c r="I818" s="6" t="s">
        <v>308</v>
      </c>
    </row>
    <row r="819" spans="2:9" ht="26.45">
      <c r="B819" s="3" t="s">
        <v>105</v>
      </c>
      <c r="C819" s="1">
        <v>10</v>
      </c>
      <c r="D819" s="1" t="s">
        <v>91</v>
      </c>
      <c r="E819" s="12">
        <v>11.49</v>
      </c>
      <c r="F819" s="1"/>
      <c r="G819" s="2">
        <f>E819*C819</f>
        <v>114.9</v>
      </c>
      <c r="H819" s="39"/>
      <c r="I819" s="1" t="s">
        <v>309</v>
      </c>
    </row>
    <row r="820" spans="2:9">
      <c r="B820" s="3"/>
      <c r="C820" s="1"/>
      <c r="D820" s="1"/>
      <c r="E820" s="2"/>
      <c r="F820" s="1"/>
      <c r="G820" s="2"/>
      <c r="H820" s="1"/>
      <c r="I820" s="1"/>
    </row>
    <row r="821" spans="2:9">
      <c r="B821" s="1" t="s">
        <v>23</v>
      </c>
      <c r="C821" s="1"/>
      <c r="D821" s="1"/>
      <c r="E821" s="1"/>
      <c r="F821" s="2">
        <f>SUM(F817:F820)</f>
        <v>0</v>
      </c>
      <c r="G821" s="2">
        <f>SUM(G817:G819)</f>
        <v>572.75</v>
      </c>
      <c r="H821" s="2">
        <f>F821+G821</f>
        <v>572.75</v>
      </c>
      <c r="I821" s="1"/>
    </row>
    <row r="824" spans="2:9">
      <c r="B824" s="10" t="s">
        <v>0</v>
      </c>
      <c r="C824" s="40" t="s">
        <v>302</v>
      </c>
      <c r="D824" s="41"/>
      <c r="E824" s="41"/>
      <c r="F824" s="41"/>
      <c r="G824" s="42"/>
      <c r="H824" s="10" t="s">
        <v>2</v>
      </c>
      <c r="I824" s="10" t="s">
        <v>3</v>
      </c>
    </row>
    <row r="825" spans="2:9" ht="24.6" customHeight="1">
      <c r="B825" s="8" t="s">
        <v>337</v>
      </c>
      <c r="C825" s="34" t="s">
        <v>338</v>
      </c>
      <c r="D825" s="35"/>
      <c r="E825" s="35"/>
      <c r="F825" s="35"/>
      <c r="G825" s="36"/>
      <c r="H825" s="9" t="s">
        <v>6</v>
      </c>
      <c r="I825" s="8" t="s">
        <v>118</v>
      </c>
    </row>
    <row r="826" spans="2:9">
      <c r="B826" s="1" t="s">
        <v>10</v>
      </c>
      <c r="C826" s="1" t="s">
        <v>11</v>
      </c>
      <c r="D826" s="1" t="s">
        <v>12</v>
      </c>
      <c r="E826" s="1" t="s">
        <v>13</v>
      </c>
      <c r="F826" s="1" t="s">
        <v>14</v>
      </c>
      <c r="G826" s="1" t="s">
        <v>15</v>
      </c>
      <c r="H826" s="1" t="s">
        <v>16</v>
      </c>
      <c r="I826" s="1"/>
    </row>
    <row r="827" spans="2:9">
      <c r="B827" s="1"/>
      <c r="C827" s="1"/>
      <c r="D827" s="1"/>
      <c r="E827" s="7" t="s">
        <v>18</v>
      </c>
      <c r="F827" s="7" t="s">
        <v>18</v>
      </c>
      <c r="G827" s="7" t="s">
        <v>18</v>
      </c>
      <c r="H827" s="7" t="s">
        <v>18</v>
      </c>
      <c r="I827" s="1"/>
    </row>
    <row r="828" spans="2:9">
      <c r="B828" s="3" t="s">
        <v>305</v>
      </c>
      <c r="C828" s="1">
        <v>10</v>
      </c>
      <c r="D828" s="1" t="s">
        <v>91</v>
      </c>
      <c r="E828" s="5">
        <v>30.41</v>
      </c>
      <c r="F828" s="2">
        <v>0</v>
      </c>
      <c r="G828" s="2">
        <f>E828*C828</f>
        <v>304.10000000000002</v>
      </c>
      <c r="H828" s="37"/>
      <c r="I828" s="6" t="s">
        <v>306</v>
      </c>
    </row>
    <row r="829" spans="2:9">
      <c r="B829" s="3" t="s">
        <v>307</v>
      </c>
      <c r="C829" s="1">
        <v>15</v>
      </c>
      <c r="D829" s="1" t="s">
        <v>91</v>
      </c>
      <c r="E829" s="5">
        <v>10.25</v>
      </c>
      <c r="F829" s="2">
        <v>0</v>
      </c>
      <c r="G829" s="2">
        <f>E829*C829</f>
        <v>153.75</v>
      </c>
      <c r="H829" s="38"/>
      <c r="I829" s="6" t="s">
        <v>308</v>
      </c>
    </row>
    <row r="830" spans="2:9" ht="26.45">
      <c r="B830" s="3" t="s">
        <v>105</v>
      </c>
      <c r="C830" s="1">
        <v>10</v>
      </c>
      <c r="D830" s="1" t="s">
        <v>91</v>
      </c>
      <c r="E830" s="12">
        <v>11.49</v>
      </c>
      <c r="F830" s="1"/>
      <c r="G830" s="2">
        <f>E830*C830</f>
        <v>114.9</v>
      </c>
      <c r="H830" s="39"/>
      <c r="I830" s="1" t="s">
        <v>309</v>
      </c>
    </row>
    <row r="831" spans="2:9">
      <c r="B831" s="3"/>
      <c r="C831" s="1"/>
      <c r="D831" s="1"/>
      <c r="E831" s="2"/>
      <c r="F831" s="1"/>
      <c r="G831" s="2"/>
      <c r="H831" s="1"/>
      <c r="I831" s="1"/>
    </row>
    <row r="832" spans="2:9">
      <c r="B832" s="1" t="s">
        <v>23</v>
      </c>
      <c r="C832" s="1"/>
      <c r="D832" s="1"/>
      <c r="E832" s="1"/>
      <c r="F832" s="2">
        <f>SUM(F828:F831)</f>
        <v>0</v>
      </c>
      <c r="G832" s="2">
        <f>SUM(G828:G830)</f>
        <v>572.75</v>
      </c>
      <c r="H832" s="2">
        <f>F832+G832</f>
        <v>572.75</v>
      </c>
      <c r="I832" s="1"/>
    </row>
    <row r="833" spans="2:9">
      <c r="B833" s="13"/>
      <c r="C833" s="13"/>
      <c r="D833" s="13"/>
      <c r="E833" s="13"/>
      <c r="F833" s="14"/>
      <c r="G833" s="14"/>
      <c r="H833" s="14"/>
      <c r="I833" s="13"/>
    </row>
    <row r="834" spans="2:9">
      <c r="B834" s="11"/>
      <c r="C834" s="11"/>
      <c r="D834" s="11"/>
      <c r="E834" s="11"/>
      <c r="F834" s="11"/>
      <c r="G834" s="11"/>
      <c r="H834" s="11"/>
      <c r="I834" s="11"/>
    </row>
    <row r="835" spans="2:9">
      <c r="B835" s="10" t="s">
        <v>0</v>
      </c>
      <c r="C835" s="40" t="s">
        <v>302</v>
      </c>
      <c r="D835" s="41"/>
      <c r="E835" s="41"/>
      <c r="F835" s="41"/>
      <c r="G835" s="42"/>
      <c r="H835" s="10" t="s">
        <v>2</v>
      </c>
      <c r="I835" s="10" t="s">
        <v>3</v>
      </c>
    </row>
    <row r="836" spans="2:9" ht="24.6" customHeight="1">
      <c r="B836" s="8" t="s">
        <v>339</v>
      </c>
      <c r="C836" s="34" t="s">
        <v>340</v>
      </c>
      <c r="D836" s="35"/>
      <c r="E836" s="35"/>
      <c r="F836" s="35"/>
      <c r="G836" s="36"/>
      <c r="H836" s="9" t="s">
        <v>6</v>
      </c>
      <c r="I836" s="8" t="s">
        <v>118</v>
      </c>
    </row>
    <row r="837" spans="2:9">
      <c r="B837" s="1" t="s">
        <v>10</v>
      </c>
      <c r="C837" s="1" t="s">
        <v>11</v>
      </c>
      <c r="D837" s="1" t="s">
        <v>12</v>
      </c>
      <c r="E837" s="1" t="s">
        <v>13</v>
      </c>
      <c r="F837" s="1" t="s">
        <v>14</v>
      </c>
      <c r="G837" s="1" t="s">
        <v>15</v>
      </c>
      <c r="H837" s="1" t="s">
        <v>16</v>
      </c>
      <c r="I837" s="1"/>
    </row>
    <row r="838" spans="2:9">
      <c r="B838" s="1"/>
      <c r="C838" s="1"/>
      <c r="D838" s="1"/>
      <c r="E838" s="7" t="s">
        <v>18</v>
      </c>
      <c r="F838" s="7" t="s">
        <v>18</v>
      </c>
      <c r="G838" s="7" t="s">
        <v>18</v>
      </c>
      <c r="H838" s="7" t="s">
        <v>18</v>
      </c>
      <c r="I838" s="1"/>
    </row>
    <row r="839" spans="2:9">
      <c r="B839" s="3" t="s">
        <v>305</v>
      </c>
      <c r="C839" s="1">
        <v>10</v>
      </c>
      <c r="D839" s="1" t="s">
        <v>91</v>
      </c>
      <c r="E839" s="5">
        <v>30.41</v>
      </c>
      <c r="F839" s="2">
        <v>0</v>
      </c>
      <c r="G839" s="2">
        <f>E839*C839</f>
        <v>304.10000000000002</v>
      </c>
      <c r="H839" s="37"/>
      <c r="I839" s="6" t="s">
        <v>306</v>
      </c>
    </row>
    <row r="840" spans="2:9">
      <c r="B840" s="3" t="s">
        <v>307</v>
      </c>
      <c r="C840" s="1">
        <v>15</v>
      </c>
      <c r="D840" s="1" t="s">
        <v>91</v>
      </c>
      <c r="E840" s="5">
        <v>10.25</v>
      </c>
      <c r="F840" s="2">
        <v>0</v>
      </c>
      <c r="G840" s="2">
        <f>E840*C840</f>
        <v>153.75</v>
      </c>
      <c r="H840" s="38"/>
      <c r="I840" s="6" t="s">
        <v>308</v>
      </c>
    </row>
    <row r="841" spans="2:9" ht="26.45">
      <c r="B841" s="3" t="s">
        <v>105</v>
      </c>
      <c r="C841" s="1">
        <v>10</v>
      </c>
      <c r="D841" s="1" t="s">
        <v>91</v>
      </c>
      <c r="E841" s="12">
        <v>11.49</v>
      </c>
      <c r="F841" s="1"/>
      <c r="G841" s="2">
        <f>E841*C841</f>
        <v>114.9</v>
      </c>
      <c r="H841" s="39"/>
      <c r="I841" s="1" t="s">
        <v>309</v>
      </c>
    </row>
    <row r="842" spans="2:9">
      <c r="B842" s="3"/>
      <c r="C842" s="1"/>
      <c r="D842" s="1"/>
      <c r="E842" s="2"/>
      <c r="F842" s="1"/>
      <c r="G842" s="2"/>
      <c r="H842" s="1"/>
      <c r="I842" s="1"/>
    </row>
    <row r="843" spans="2:9">
      <c r="B843" s="1" t="s">
        <v>23</v>
      </c>
      <c r="C843" s="1"/>
      <c r="D843" s="1"/>
      <c r="E843" s="1"/>
      <c r="F843" s="2">
        <f>SUM(F839:F842)</f>
        <v>0</v>
      </c>
      <c r="G843" s="2">
        <f>SUM(G839:G841)</f>
        <v>572.75</v>
      </c>
      <c r="H843" s="2">
        <f>F843+G843</f>
        <v>572.75</v>
      </c>
      <c r="I843" s="1"/>
    </row>
    <row r="844" spans="2:9">
      <c r="B844" s="13"/>
      <c r="C844" s="13"/>
      <c r="D844" s="13"/>
      <c r="E844" s="13"/>
      <c r="F844" s="14"/>
      <c r="G844" s="14"/>
      <c r="H844" s="14"/>
      <c r="I844" s="13"/>
    </row>
    <row r="845" spans="2:9">
      <c r="B845" s="11"/>
      <c r="C845" s="11"/>
      <c r="D845" s="11"/>
      <c r="E845" s="11"/>
      <c r="F845" s="11"/>
      <c r="G845" s="11"/>
      <c r="H845" s="11"/>
      <c r="I845" s="11"/>
    </row>
    <row r="846" spans="2:9">
      <c r="B846" s="10" t="s">
        <v>0</v>
      </c>
      <c r="C846" s="40" t="s">
        <v>302</v>
      </c>
      <c r="D846" s="41"/>
      <c r="E846" s="41"/>
      <c r="F846" s="41"/>
      <c r="G846" s="42"/>
      <c r="H846" s="10" t="s">
        <v>2</v>
      </c>
      <c r="I846" s="10" t="s">
        <v>3</v>
      </c>
    </row>
    <row r="847" spans="2:9" ht="24.6" customHeight="1">
      <c r="B847" s="8" t="s">
        <v>341</v>
      </c>
      <c r="C847" s="34" t="s">
        <v>342</v>
      </c>
      <c r="D847" s="35"/>
      <c r="E847" s="35"/>
      <c r="F847" s="35"/>
      <c r="G847" s="36"/>
      <c r="H847" s="9" t="s">
        <v>6</v>
      </c>
      <c r="I847" s="8" t="s">
        <v>118</v>
      </c>
    </row>
    <row r="848" spans="2:9">
      <c r="B848" s="1" t="s">
        <v>10</v>
      </c>
      <c r="C848" s="1" t="s">
        <v>11</v>
      </c>
      <c r="D848" s="1" t="s">
        <v>12</v>
      </c>
      <c r="E848" s="1" t="s">
        <v>13</v>
      </c>
      <c r="F848" s="1" t="s">
        <v>14</v>
      </c>
      <c r="G848" s="1" t="s">
        <v>15</v>
      </c>
      <c r="H848" s="1" t="s">
        <v>16</v>
      </c>
      <c r="I848" s="1"/>
    </row>
    <row r="849" spans="2:9">
      <c r="B849" s="1"/>
      <c r="C849" s="1"/>
      <c r="D849" s="1"/>
      <c r="E849" s="7" t="s">
        <v>18</v>
      </c>
      <c r="F849" s="7" t="s">
        <v>18</v>
      </c>
      <c r="G849" s="7" t="s">
        <v>18</v>
      </c>
      <c r="H849" s="7" t="s">
        <v>18</v>
      </c>
      <c r="I849" s="1"/>
    </row>
    <row r="850" spans="2:9">
      <c r="B850" s="3" t="s">
        <v>305</v>
      </c>
      <c r="C850" s="1">
        <v>14</v>
      </c>
      <c r="D850" s="1" t="s">
        <v>91</v>
      </c>
      <c r="E850" s="5">
        <v>30.41</v>
      </c>
      <c r="F850" s="2">
        <v>0</v>
      </c>
      <c r="G850" s="2">
        <f>E850*C850</f>
        <v>425.74</v>
      </c>
      <c r="H850" s="37"/>
      <c r="I850" s="6" t="s">
        <v>306</v>
      </c>
    </row>
    <row r="851" spans="2:9">
      <c r="B851" s="3" t="s">
        <v>307</v>
      </c>
      <c r="C851" s="1">
        <v>20</v>
      </c>
      <c r="D851" s="1" t="s">
        <v>91</v>
      </c>
      <c r="E851" s="5">
        <v>10.25</v>
      </c>
      <c r="F851" s="2">
        <v>0</v>
      </c>
      <c r="G851" s="2">
        <f>E851*C851</f>
        <v>205</v>
      </c>
      <c r="H851" s="38"/>
      <c r="I851" s="6" t="s">
        <v>308</v>
      </c>
    </row>
    <row r="852" spans="2:9" ht="26.45">
      <c r="B852" s="3" t="s">
        <v>105</v>
      </c>
      <c r="C852" s="1">
        <v>14</v>
      </c>
      <c r="D852" s="1" t="s">
        <v>91</v>
      </c>
      <c r="E852" s="12">
        <v>11.49</v>
      </c>
      <c r="F852" s="1"/>
      <c r="G852" s="2">
        <f>E852*C852</f>
        <v>160.86000000000001</v>
      </c>
      <c r="H852" s="39"/>
      <c r="I852" s="1" t="s">
        <v>309</v>
      </c>
    </row>
    <row r="853" spans="2:9">
      <c r="B853" s="3"/>
      <c r="C853" s="1"/>
      <c r="D853" s="1"/>
      <c r="E853" s="2"/>
      <c r="F853" s="1"/>
      <c r="G853" s="2"/>
      <c r="H853" s="1"/>
      <c r="I853" s="1"/>
    </row>
    <row r="854" spans="2:9">
      <c r="B854" s="1" t="s">
        <v>23</v>
      </c>
      <c r="C854" s="1"/>
      <c r="D854" s="1"/>
      <c r="E854" s="1"/>
      <c r="F854" s="2">
        <f>SUM(F850:F853)</f>
        <v>0</v>
      </c>
      <c r="G854" s="2">
        <f>SUM(G850:G852)</f>
        <v>791.6</v>
      </c>
      <c r="H854" s="2">
        <f>F854+G854</f>
        <v>791.6</v>
      </c>
      <c r="I854" s="1"/>
    </row>
    <row r="855" spans="2:9">
      <c r="B855" s="13"/>
      <c r="C855" s="13"/>
      <c r="D855" s="13"/>
      <c r="E855" s="13"/>
      <c r="F855" s="14"/>
      <c r="G855" s="14"/>
      <c r="H855" s="14"/>
      <c r="I855" s="13"/>
    </row>
    <row r="856" spans="2:9">
      <c r="B856" s="11"/>
      <c r="C856" s="11"/>
      <c r="D856" s="11"/>
      <c r="E856" s="11"/>
      <c r="F856" s="11"/>
      <c r="G856" s="11"/>
      <c r="H856" s="11"/>
      <c r="I856" s="11"/>
    </row>
    <row r="857" spans="2:9">
      <c r="B857" s="10" t="s">
        <v>0</v>
      </c>
      <c r="C857" s="40" t="s">
        <v>302</v>
      </c>
      <c r="D857" s="41"/>
      <c r="E857" s="41"/>
      <c r="F857" s="41"/>
      <c r="G857" s="42"/>
      <c r="H857" s="10" t="s">
        <v>2</v>
      </c>
      <c r="I857" s="10" t="s">
        <v>3</v>
      </c>
    </row>
    <row r="858" spans="2:9" ht="24.6" customHeight="1">
      <c r="B858" s="8" t="s">
        <v>343</v>
      </c>
      <c r="C858" s="34" t="s">
        <v>344</v>
      </c>
      <c r="D858" s="35"/>
      <c r="E858" s="35"/>
      <c r="F858" s="35"/>
      <c r="G858" s="36"/>
      <c r="H858" s="9" t="s">
        <v>6</v>
      </c>
      <c r="I858" s="8" t="s">
        <v>118</v>
      </c>
    </row>
    <row r="859" spans="2:9">
      <c r="B859" s="1" t="s">
        <v>10</v>
      </c>
      <c r="C859" s="1" t="s">
        <v>11</v>
      </c>
      <c r="D859" s="1" t="s">
        <v>12</v>
      </c>
      <c r="E859" s="1" t="s">
        <v>13</v>
      </c>
      <c r="F859" s="1" t="s">
        <v>14</v>
      </c>
      <c r="G859" s="1" t="s">
        <v>15</v>
      </c>
      <c r="H859" s="1" t="s">
        <v>16</v>
      </c>
      <c r="I859" s="1"/>
    </row>
    <row r="860" spans="2:9">
      <c r="B860" s="1"/>
      <c r="C860" s="1"/>
      <c r="D860" s="1"/>
      <c r="E860" s="7" t="s">
        <v>18</v>
      </c>
      <c r="F860" s="7" t="s">
        <v>18</v>
      </c>
      <c r="G860" s="7" t="s">
        <v>18</v>
      </c>
      <c r="H860" s="7" t="s">
        <v>18</v>
      </c>
      <c r="I860" s="1"/>
    </row>
    <row r="861" spans="2:9">
      <c r="B861" s="3" t="s">
        <v>305</v>
      </c>
      <c r="C861" s="1">
        <v>16</v>
      </c>
      <c r="D861" s="1" t="s">
        <v>91</v>
      </c>
      <c r="E861" s="5">
        <v>30.41</v>
      </c>
      <c r="F861" s="2">
        <v>0</v>
      </c>
      <c r="G861" s="2">
        <f>E861*C861</f>
        <v>486.56</v>
      </c>
      <c r="H861" s="37"/>
      <c r="I861" s="6" t="s">
        <v>306</v>
      </c>
    </row>
    <row r="862" spans="2:9">
      <c r="B862" s="3" t="s">
        <v>307</v>
      </c>
      <c r="C862" s="1">
        <v>20</v>
      </c>
      <c r="D862" s="1" t="s">
        <v>91</v>
      </c>
      <c r="E862" s="5">
        <v>10.25</v>
      </c>
      <c r="F862" s="2">
        <v>0</v>
      </c>
      <c r="G862" s="2">
        <f>E862*C862</f>
        <v>205</v>
      </c>
      <c r="H862" s="38"/>
      <c r="I862" s="6" t="s">
        <v>308</v>
      </c>
    </row>
    <row r="863" spans="2:9" ht="26.45">
      <c r="B863" s="3" t="s">
        <v>105</v>
      </c>
      <c r="C863" s="1">
        <v>16</v>
      </c>
      <c r="D863" s="1" t="s">
        <v>91</v>
      </c>
      <c r="E863" s="12">
        <v>11.49</v>
      </c>
      <c r="F863" s="1"/>
      <c r="G863" s="2">
        <f>E863*C863</f>
        <v>183.84</v>
      </c>
      <c r="H863" s="39"/>
      <c r="I863" s="1" t="s">
        <v>309</v>
      </c>
    </row>
    <row r="864" spans="2:9">
      <c r="B864" s="3"/>
      <c r="C864" s="1"/>
      <c r="D864" s="1"/>
      <c r="E864" s="2"/>
      <c r="F864" s="1"/>
      <c r="G864" s="2"/>
      <c r="H864" s="1"/>
      <c r="I864" s="1"/>
    </row>
    <row r="865" spans="2:9">
      <c r="B865" s="1" t="s">
        <v>23</v>
      </c>
      <c r="C865" s="1"/>
      <c r="D865" s="1"/>
      <c r="E865" s="1"/>
      <c r="F865" s="2">
        <f>SUM(F861:F864)</f>
        <v>0</v>
      </c>
      <c r="G865" s="2">
        <f>SUM(G861:G863)</f>
        <v>875.4</v>
      </c>
      <c r="H865" s="2">
        <f>F865+G865</f>
        <v>875.4</v>
      </c>
      <c r="I865" s="1"/>
    </row>
    <row r="866" spans="2:9">
      <c r="B866" s="13"/>
      <c r="C866" s="13"/>
      <c r="D866" s="13"/>
      <c r="E866" s="13"/>
      <c r="F866" s="14"/>
      <c r="G866" s="14"/>
      <c r="H866" s="14"/>
      <c r="I866" s="13"/>
    </row>
    <row r="867" spans="2:9">
      <c r="B867" s="11"/>
      <c r="C867" s="11"/>
      <c r="D867" s="11"/>
      <c r="E867" s="11"/>
      <c r="F867" s="11"/>
      <c r="G867" s="11"/>
      <c r="H867" s="11"/>
      <c r="I867" s="11"/>
    </row>
    <row r="868" spans="2:9">
      <c r="B868" s="10" t="s">
        <v>0</v>
      </c>
      <c r="C868" s="40" t="s">
        <v>302</v>
      </c>
      <c r="D868" s="41"/>
      <c r="E868" s="41"/>
      <c r="F868" s="41"/>
      <c r="G868" s="42"/>
      <c r="H868" s="10" t="s">
        <v>2</v>
      </c>
      <c r="I868" s="10" t="s">
        <v>3</v>
      </c>
    </row>
    <row r="869" spans="2:9" ht="24.6" customHeight="1">
      <c r="B869" s="8" t="s">
        <v>345</v>
      </c>
      <c r="C869" s="34" t="s">
        <v>346</v>
      </c>
      <c r="D869" s="35"/>
      <c r="E869" s="35"/>
      <c r="F869" s="35"/>
      <c r="G869" s="36"/>
      <c r="H869" s="9" t="s">
        <v>6</v>
      </c>
      <c r="I869" s="8" t="s">
        <v>118</v>
      </c>
    </row>
    <row r="870" spans="2:9">
      <c r="B870" s="1" t="s">
        <v>10</v>
      </c>
      <c r="C870" s="1" t="s">
        <v>11</v>
      </c>
      <c r="D870" s="1" t="s">
        <v>12</v>
      </c>
      <c r="E870" s="1" t="s">
        <v>13</v>
      </c>
      <c r="F870" s="1" t="s">
        <v>14</v>
      </c>
      <c r="G870" s="1" t="s">
        <v>15</v>
      </c>
      <c r="H870" s="1" t="s">
        <v>16</v>
      </c>
      <c r="I870" s="1"/>
    </row>
    <row r="871" spans="2:9">
      <c r="B871" s="1"/>
      <c r="C871" s="1"/>
      <c r="D871" s="1"/>
      <c r="E871" s="7" t="s">
        <v>18</v>
      </c>
      <c r="F871" s="7" t="s">
        <v>18</v>
      </c>
      <c r="G871" s="7" t="s">
        <v>18</v>
      </c>
      <c r="H871" s="7" t="s">
        <v>18</v>
      </c>
      <c r="I871" s="1"/>
    </row>
    <row r="872" spans="2:9">
      <c r="B872" s="3" t="s">
        <v>305</v>
      </c>
      <c r="C872" s="1">
        <v>16</v>
      </c>
      <c r="D872" s="1" t="s">
        <v>91</v>
      </c>
      <c r="E872" s="5">
        <v>30.41</v>
      </c>
      <c r="F872" s="2">
        <v>0</v>
      </c>
      <c r="G872" s="2">
        <f>E872*C872</f>
        <v>486.56</v>
      </c>
      <c r="H872" s="37"/>
      <c r="I872" s="6" t="s">
        <v>306</v>
      </c>
    </row>
    <row r="873" spans="2:9">
      <c r="B873" s="3" t="s">
        <v>307</v>
      </c>
      <c r="C873" s="1">
        <v>20</v>
      </c>
      <c r="D873" s="1" t="s">
        <v>91</v>
      </c>
      <c r="E873" s="5">
        <v>10.25</v>
      </c>
      <c r="F873" s="2">
        <v>0</v>
      </c>
      <c r="G873" s="2">
        <f>E873*C873</f>
        <v>205</v>
      </c>
      <c r="H873" s="38"/>
      <c r="I873" s="6" t="s">
        <v>308</v>
      </c>
    </row>
    <row r="874" spans="2:9" ht="26.45">
      <c r="B874" s="3" t="s">
        <v>105</v>
      </c>
      <c r="C874" s="1">
        <v>16</v>
      </c>
      <c r="D874" s="1" t="s">
        <v>91</v>
      </c>
      <c r="E874" s="12">
        <v>11.49</v>
      </c>
      <c r="F874" s="1"/>
      <c r="G874" s="2">
        <f>E874*C874</f>
        <v>183.84</v>
      </c>
      <c r="H874" s="39"/>
      <c r="I874" s="1" t="s">
        <v>309</v>
      </c>
    </row>
    <row r="875" spans="2:9">
      <c r="B875" s="3"/>
      <c r="C875" s="1"/>
      <c r="D875" s="1"/>
      <c r="E875" s="2"/>
      <c r="F875" s="1"/>
      <c r="G875" s="2"/>
      <c r="H875" s="1"/>
      <c r="I875" s="1"/>
    </row>
    <row r="876" spans="2:9">
      <c r="B876" s="1" t="s">
        <v>23</v>
      </c>
      <c r="C876" s="1"/>
      <c r="D876" s="1"/>
      <c r="E876" s="1"/>
      <c r="F876" s="2">
        <f>SUM(F872:F875)</f>
        <v>0</v>
      </c>
      <c r="G876" s="2">
        <f>SUM(G872:G874)</f>
        <v>875.4</v>
      </c>
      <c r="H876" s="2">
        <f>F876+G876</f>
        <v>875.4</v>
      </c>
      <c r="I876" s="1"/>
    </row>
    <row r="877" spans="2:9">
      <c r="B877" s="13"/>
      <c r="C877" s="13"/>
      <c r="D877" s="13"/>
      <c r="E877" s="13"/>
      <c r="F877" s="14"/>
      <c r="G877" s="14"/>
      <c r="H877" s="14"/>
      <c r="I877" s="13"/>
    </row>
    <row r="878" spans="2:9">
      <c r="B878" s="11"/>
      <c r="C878" s="11"/>
      <c r="D878" s="11"/>
      <c r="E878" s="11"/>
      <c r="F878" s="11"/>
      <c r="G878" s="11"/>
      <c r="H878" s="11"/>
      <c r="I878" s="11"/>
    </row>
    <row r="879" spans="2:9">
      <c r="B879" s="10" t="s">
        <v>0</v>
      </c>
      <c r="C879" s="40" t="s">
        <v>302</v>
      </c>
      <c r="D879" s="41"/>
      <c r="E879" s="41"/>
      <c r="F879" s="41"/>
      <c r="G879" s="42"/>
      <c r="H879" s="10" t="s">
        <v>2</v>
      </c>
      <c r="I879" s="10" t="s">
        <v>3</v>
      </c>
    </row>
    <row r="880" spans="2:9" ht="25.15" customHeight="1">
      <c r="B880" s="8" t="s">
        <v>347</v>
      </c>
      <c r="C880" s="34" t="s">
        <v>348</v>
      </c>
      <c r="D880" s="35"/>
      <c r="E880" s="35"/>
      <c r="F880" s="35"/>
      <c r="G880" s="36"/>
      <c r="H880" s="9" t="s">
        <v>6</v>
      </c>
      <c r="I880" s="8" t="s">
        <v>118</v>
      </c>
    </row>
    <row r="881" spans="2:9">
      <c r="B881" s="1" t="s">
        <v>10</v>
      </c>
      <c r="C881" s="1" t="s">
        <v>11</v>
      </c>
      <c r="D881" s="1" t="s">
        <v>12</v>
      </c>
      <c r="E881" s="1" t="s">
        <v>13</v>
      </c>
      <c r="F881" s="1" t="s">
        <v>14</v>
      </c>
      <c r="G881" s="1" t="s">
        <v>15</v>
      </c>
      <c r="H881" s="1" t="s">
        <v>16</v>
      </c>
      <c r="I881" s="1"/>
    </row>
    <row r="882" spans="2:9">
      <c r="B882" s="1"/>
      <c r="C882" s="1"/>
      <c r="D882" s="1"/>
      <c r="E882" s="7" t="s">
        <v>18</v>
      </c>
      <c r="F882" s="7" t="s">
        <v>18</v>
      </c>
      <c r="G882" s="7" t="s">
        <v>18</v>
      </c>
      <c r="H882" s="7" t="s">
        <v>18</v>
      </c>
      <c r="I882" s="1"/>
    </row>
    <row r="883" spans="2:9">
      <c r="B883" s="1" t="s">
        <v>305</v>
      </c>
      <c r="C883" s="1">
        <v>6</v>
      </c>
      <c r="D883" s="1" t="s">
        <v>91</v>
      </c>
      <c r="E883" s="5">
        <v>30.41</v>
      </c>
      <c r="F883" s="2">
        <v>0</v>
      </c>
      <c r="G883" s="2">
        <f>E883*C883</f>
        <v>182.46</v>
      </c>
      <c r="H883" s="37"/>
      <c r="I883" s="6" t="s">
        <v>306</v>
      </c>
    </row>
    <row r="884" spans="2:9">
      <c r="B884" s="1" t="s">
        <v>307</v>
      </c>
      <c r="C884" s="1">
        <v>6</v>
      </c>
      <c r="D884" s="1" t="s">
        <v>91</v>
      </c>
      <c r="E884" s="5">
        <v>10.25</v>
      </c>
      <c r="F884" s="2">
        <v>0</v>
      </c>
      <c r="G884" s="2">
        <f>E884*C884</f>
        <v>61.5</v>
      </c>
      <c r="H884" s="38"/>
      <c r="I884" s="6" t="s">
        <v>308</v>
      </c>
    </row>
    <row r="885" spans="2:9">
      <c r="B885" s="1" t="s">
        <v>105</v>
      </c>
      <c r="C885" s="1">
        <v>4</v>
      </c>
      <c r="D885" s="1" t="s">
        <v>91</v>
      </c>
      <c r="E885" s="12">
        <v>11.49</v>
      </c>
      <c r="F885" s="1"/>
      <c r="G885" s="2">
        <f>E885*C885</f>
        <v>45.96</v>
      </c>
      <c r="H885" s="39"/>
      <c r="I885" s="1" t="s">
        <v>309</v>
      </c>
    </row>
    <row r="886" spans="2:9">
      <c r="B886" s="1"/>
      <c r="C886" s="1"/>
      <c r="D886" s="1"/>
      <c r="E886" s="2"/>
      <c r="F886" s="1"/>
      <c r="G886" s="2"/>
      <c r="H886" s="1"/>
      <c r="I886" s="1"/>
    </row>
    <row r="887" spans="2:9">
      <c r="B887" s="3"/>
      <c r="C887" s="1"/>
      <c r="D887" s="1"/>
      <c r="E887" s="2"/>
      <c r="F887" s="1"/>
      <c r="G887" s="2"/>
      <c r="H887" s="1"/>
      <c r="I887" s="1"/>
    </row>
    <row r="888" spans="2:9">
      <c r="B888" s="3"/>
      <c r="C888" s="1"/>
      <c r="D888" s="1"/>
      <c r="E888" s="2"/>
      <c r="F888" s="1"/>
      <c r="G888" s="2"/>
      <c r="H888" s="1"/>
      <c r="I888" s="1"/>
    </row>
    <row r="889" spans="2:9">
      <c r="B889" s="1" t="s">
        <v>23</v>
      </c>
      <c r="C889" s="1"/>
      <c r="D889" s="1"/>
      <c r="E889" s="1"/>
      <c r="F889" s="2">
        <f>SUM(F883:F888)</f>
        <v>0</v>
      </c>
      <c r="G889" s="2">
        <f>SUM(G883:G887)</f>
        <v>289.92</v>
      </c>
      <c r="H889" s="2">
        <f>F889+G889</f>
        <v>289.92</v>
      </c>
      <c r="I889" s="1"/>
    </row>
    <row r="890" spans="2:9">
      <c r="B890" s="11"/>
      <c r="C890" s="11"/>
      <c r="D890" s="11"/>
      <c r="E890" s="11"/>
      <c r="F890" s="11"/>
      <c r="G890" s="11"/>
      <c r="H890" s="11"/>
      <c r="I890" s="11"/>
    </row>
    <row r="891" spans="2:9">
      <c r="B891" s="11"/>
      <c r="C891" s="11"/>
      <c r="D891" s="11"/>
      <c r="E891" s="11"/>
      <c r="F891" s="11"/>
      <c r="G891" s="11"/>
      <c r="H891" s="11"/>
      <c r="I891" s="11"/>
    </row>
    <row r="892" spans="2:9">
      <c r="B892" s="10" t="s">
        <v>0</v>
      </c>
      <c r="C892" s="40" t="s">
        <v>302</v>
      </c>
      <c r="D892" s="41"/>
      <c r="E892" s="41"/>
      <c r="F892" s="41"/>
      <c r="G892" s="42"/>
      <c r="H892" s="10" t="s">
        <v>2</v>
      </c>
      <c r="I892" s="10" t="s">
        <v>3</v>
      </c>
    </row>
    <row r="893" spans="2:9" ht="13.15" customHeight="1">
      <c r="B893" s="8" t="s">
        <v>349</v>
      </c>
      <c r="C893" s="34" t="s">
        <v>350</v>
      </c>
      <c r="D893" s="35"/>
      <c r="E893" s="35"/>
      <c r="F893" s="35"/>
      <c r="G893" s="36"/>
      <c r="H893" s="9" t="s">
        <v>6</v>
      </c>
      <c r="I893" s="8" t="s">
        <v>118</v>
      </c>
    </row>
    <row r="894" spans="2:9">
      <c r="B894" s="1" t="s">
        <v>10</v>
      </c>
      <c r="C894" s="1" t="s">
        <v>11</v>
      </c>
      <c r="D894" s="1" t="s">
        <v>12</v>
      </c>
      <c r="E894" s="1" t="s">
        <v>13</v>
      </c>
      <c r="F894" s="1" t="s">
        <v>14</v>
      </c>
      <c r="G894" s="1" t="s">
        <v>15</v>
      </c>
      <c r="H894" s="1" t="s">
        <v>16</v>
      </c>
      <c r="I894" s="1"/>
    </row>
    <row r="895" spans="2:9">
      <c r="B895" s="1"/>
      <c r="C895" s="1"/>
      <c r="D895" s="1"/>
      <c r="E895" s="7" t="s">
        <v>18</v>
      </c>
      <c r="F895" s="7" t="s">
        <v>18</v>
      </c>
      <c r="G895" s="7" t="s">
        <v>18</v>
      </c>
      <c r="H895" s="7" t="s">
        <v>18</v>
      </c>
      <c r="I895" s="1"/>
    </row>
    <row r="896" spans="2:9">
      <c r="B896" s="1" t="s">
        <v>305</v>
      </c>
      <c r="C896" s="1">
        <v>8</v>
      </c>
      <c r="D896" s="1" t="s">
        <v>91</v>
      </c>
      <c r="E896" s="5">
        <v>30.41</v>
      </c>
      <c r="F896" s="2">
        <v>0</v>
      </c>
      <c r="G896" s="2">
        <f>E896*C896</f>
        <v>243.28</v>
      </c>
      <c r="H896" s="37"/>
      <c r="I896" s="6" t="s">
        <v>306</v>
      </c>
    </row>
    <row r="897" spans="2:9">
      <c r="B897" s="1" t="s">
        <v>307</v>
      </c>
      <c r="C897" s="1">
        <v>8</v>
      </c>
      <c r="D897" s="1" t="s">
        <v>91</v>
      </c>
      <c r="E897" s="5">
        <v>10.25</v>
      </c>
      <c r="F897" s="2">
        <v>0</v>
      </c>
      <c r="G897" s="2">
        <f>E897*C897</f>
        <v>82</v>
      </c>
      <c r="H897" s="38"/>
      <c r="I897" s="6" t="s">
        <v>308</v>
      </c>
    </row>
    <row r="898" spans="2:9">
      <c r="B898" s="1" t="s">
        <v>105</v>
      </c>
      <c r="C898" s="1">
        <v>6</v>
      </c>
      <c r="D898" s="1" t="s">
        <v>91</v>
      </c>
      <c r="E898" s="12">
        <v>11.49</v>
      </c>
      <c r="F898" s="1"/>
      <c r="G898" s="2">
        <f>E898*C898</f>
        <v>68.94</v>
      </c>
      <c r="H898" s="39"/>
      <c r="I898" s="1" t="s">
        <v>309</v>
      </c>
    </row>
    <row r="899" spans="2:9">
      <c r="B899" s="1"/>
      <c r="C899" s="1"/>
      <c r="D899" s="1"/>
      <c r="E899" s="2"/>
      <c r="F899" s="1"/>
      <c r="G899" s="2"/>
      <c r="H899" s="1"/>
      <c r="I899" s="1"/>
    </row>
    <row r="900" spans="2:9">
      <c r="B900" s="3"/>
      <c r="C900" s="1"/>
      <c r="D900" s="1"/>
      <c r="E900" s="2"/>
      <c r="F900" s="1"/>
      <c r="G900" s="2"/>
      <c r="H900" s="1"/>
      <c r="I900" s="1"/>
    </row>
    <row r="901" spans="2:9">
      <c r="B901" s="3"/>
      <c r="C901" s="1"/>
      <c r="D901" s="1"/>
      <c r="E901" s="2"/>
      <c r="F901" s="1"/>
      <c r="G901" s="2"/>
      <c r="H901" s="1"/>
      <c r="I901" s="1"/>
    </row>
    <row r="902" spans="2:9">
      <c r="B902" s="1" t="s">
        <v>23</v>
      </c>
      <c r="C902" s="1"/>
      <c r="D902" s="1"/>
      <c r="E902" s="1"/>
      <c r="F902" s="2">
        <f>SUM(F896:F901)</f>
        <v>0</v>
      </c>
      <c r="G902" s="2">
        <f>SUM(G896:G900)</f>
        <v>394.21999999999997</v>
      </c>
      <c r="H902" s="2">
        <f>F902+G902</f>
        <v>394.21999999999997</v>
      </c>
      <c r="I902" s="1"/>
    </row>
    <row r="903" spans="2:9">
      <c r="B903" s="11"/>
      <c r="C903" s="11"/>
      <c r="D903" s="11"/>
      <c r="E903" s="11"/>
      <c r="F903" s="11"/>
      <c r="G903" s="11"/>
      <c r="H903" s="11"/>
      <c r="I903" s="11"/>
    </row>
    <row r="904" spans="2:9">
      <c r="B904" s="11"/>
      <c r="C904" s="11"/>
      <c r="D904" s="11"/>
      <c r="E904" s="11"/>
      <c r="F904" s="11"/>
      <c r="G904" s="11"/>
      <c r="H904" s="11"/>
      <c r="I904" s="11"/>
    </row>
    <row r="905" spans="2:9">
      <c r="B905" s="10" t="s">
        <v>0</v>
      </c>
      <c r="C905" s="40" t="s">
        <v>302</v>
      </c>
      <c r="D905" s="41"/>
      <c r="E905" s="41"/>
      <c r="F905" s="41"/>
      <c r="G905" s="42"/>
      <c r="H905" s="10" t="s">
        <v>2</v>
      </c>
      <c r="I905" s="10" t="s">
        <v>3</v>
      </c>
    </row>
    <row r="906" spans="2:9" ht="13.15" customHeight="1">
      <c r="B906" s="8" t="s">
        <v>351</v>
      </c>
      <c r="C906" s="34" t="s">
        <v>352</v>
      </c>
      <c r="D906" s="35"/>
      <c r="E906" s="35"/>
      <c r="F906" s="35"/>
      <c r="G906" s="36"/>
      <c r="H906" s="9" t="s">
        <v>6</v>
      </c>
      <c r="I906" s="8" t="s">
        <v>118</v>
      </c>
    </row>
    <row r="907" spans="2:9">
      <c r="B907" s="1" t="s">
        <v>10</v>
      </c>
      <c r="C907" s="1" t="s">
        <v>11</v>
      </c>
      <c r="D907" s="1" t="s">
        <v>12</v>
      </c>
      <c r="E907" s="1" t="s">
        <v>13</v>
      </c>
      <c r="F907" s="1" t="s">
        <v>14</v>
      </c>
      <c r="G907" s="1" t="s">
        <v>15</v>
      </c>
      <c r="H907" s="1" t="s">
        <v>16</v>
      </c>
      <c r="I907" s="1"/>
    </row>
    <row r="908" spans="2:9">
      <c r="B908" s="1"/>
      <c r="C908" s="1"/>
      <c r="D908" s="1"/>
      <c r="E908" s="7" t="s">
        <v>18</v>
      </c>
      <c r="F908" s="7" t="s">
        <v>18</v>
      </c>
      <c r="G908" s="7" t="s">
        <v>18</v>
      </c>
      <c r="H908" s="7" t="s">
        <v>18</v>
      </c>
      <c r="I908" s="1"/>
    </row>
    <row r="909" spans="2:9">
      <c r="B909" s="1" t="s">
        <v>305</v>
      </c>
      <c r="C909" s="1">
        <v>10</v>
      </c>
      <c r="D909" s="1" t="s">
        <v>91</v>
      </c>
      <c r="E909" s="5">
        <v>30.41</v>
      </c>
      <c r="F909" s="2">
        <v>0</v>
      </c>
      <c r="G909" s="2">
        <f>E909*C909</f>
        <v>304.10000000000002</v>
      </c>
      <c r="H909" s="37"/>
      <c r="I909" s="6" t="s">
        <v>306</v>
      </c>
    </row>
    <row r="910" spans="2:9">
      <c r="B910" s="1" t="s">
        <v>307</v>
      </c>
      <c r="C910" s="1">
        <v>10</v>
      </c>
      <c r="D910" s="1" t="s">
        <v>91</v>
      </c>
      <c r="E910" s="5">
        <v>10.25</v>
      </c>
      <c r="F910" s="2">
        <v>0</v>
      </c>
      <c r="G910" s="2">
        <f>E910*C910</f>
        <v>102.5</v>
      </c>
      <c r="H910" s="38"/>
      <c r="I910" s="6" t="s">
        <v>308</v>
      </c>
    </row>
    <row r="911" spans="2:9">
      <c r="B911" s="1" t="s">
        <v>105</v>
      </c>
      <c r="C911" s="1">
        <v>8</v>
      </c>
      <c r="D911" s="1" t="s">
        <v>91</v>
      </c>
      <c r="E911" s="12">
        <v>11.49</v>
      </c>
      <c r="F911" s="1"/>
      <c r="G911" s="2">
        <f>E911*C911</f>
        <v>91.92</v>
      </c>
      <c r="H911" s="39"/>
      <c r="I911" s="1" t="s">
        <v>309</v>
      </c>
    </row>
    <row r="912" spans="2:9">
      <c r="B912" s="1"/>
      <c r="C912" s="1"/>
      <c r="D912" s="1"/>
      <c r="E912" s="2"/>
      <c r="F912" s="1"/>
      <c r="G912" s="2"/>
      <c r="H912" s="1"/>
      <c r="I912" s="1"/>
    </row>
    <row r="913" spans="2:9">
      <c r="B913" s="3"/>
      <c r="C913" s="1"/>
      <c r="D913" s="1"/>
      <c r="E913" s="2"/>
      <c r="F913" s="1"/>
      <c r="G913" s="2"/>
      <c r="H913" s="1"/>
      <c r="I913" s="1"/>
    </row>
    <row r="914" spans="2:9">
      <c r="B914" s="3"/>
      <c r="C914" s="1"/>
      <c r="D914" s="1"/>
      <c r="E914" s="2"/>
      <c r="F914" s="1"/>
      <c r="G914" s="2"/>
      <c r="H914" s="1"/>
      <c r="I914" s="1"/>
    </row>
    <row r="915" spans="2:9">
      <c r="B915" s="1" t="s">
        <v>23</v>
      </c>
      <c r="C915" s="1"/>
      <c r="D915" s="1"/>
      <c r="E915" s="1"/>
      <c r="F915" s="2">
        <f>SUM(F909:F914)</f>
        <v>0</v>
      </c>
      <c r="G915" s="2">
        <f>SUM(G909:G913)</f>
        <v>498.52000000000004</v>
      </c>
      <c r="H915" s="2">
        <f>F915+G915</f>
        <v>498.52000000000004</v>
      </c>
      <c r="I915" s="1"/>
    </row>
    <row r="916" spans="2:9">
      <c r="B916" s="11"/>
      <c r="C916" s="11"/>
      <c r="D916" s="11"/>
      <c r="E916" s="11"/>
      <c r="F916" s="11"/>
      <c r="G916" s="11"/>
      <c r="H916" s="11"/>
      <c r="I916" s="11"/>
    </row>
    <row r="917" spans="2:9">
      <c r="B917" s="11"/>
      <c r="C917" s="11"/>
      <c r="D917" s="11"/>
      <c r="E917" s="11"/>
      <c r="F917" s="11"/>
      <c r="G917" s="11"/>
      <c r="H917" s="11"/>
      <c r="I917" s="11"/>
    </row>
    <row r="918" spans="2:9">
      <c r="B918" s="11"/>
      <c r="C918" s="11"/>
      <c r="D918" s="11"/>
      <c r="E918" s="11"/>
      <c r="F918" s="11"/>
      <c r="G918" s="11"/>
      <c r="H918" s="11"/>
      <c r="I918" s="11"/>
    </row>
    <row r="919" spans="2:9">
      <c r="B919" s="10" t="s">
        <v>0</v>
      </c>
      <c r="C919" s="40" t="s">
        <v>302</v>
      </c>
      <c r="D919" s="41"/>
      <c r="E919" s="41"/>
      <c r="F919" s="41"/>
      <c r="G919" s="42"/>
      <c r="H919" s="10" t="s">
        <v>2</v>
      </c>
      <c r="I919" s="10" t="s">
        <v>3</v>
      </c>
    </row>
    <row r="920" spans="2:9" ht="13.15" customHeight="1">
      <c r="B920" s="8" t="s">
        <v>353</v>
      </c>
      <c r="C920" s="34" t="s">
        <v>354</v>
      </c>
      <c r="D920" s="35"/>
      <c r="E920" s="35"/>
      <c r="F920" s="35"/>
      <c r="G920" s="36"/>
      <c r="H920" s="9" t="s">
        <v>6</v>
      </c>
      <c r="I920" s="8" t="s">
        <v>118</v>
      </c>
    </row>
    <row r="921" spans="2:9">
      <c r="B921" s="1" t="s">
        <v>10</v>
      </c>
      <c r="C921" s="1" t="s">
        <v>11</v>
      </c>
      <c r="D921" s="1" t="s">
        <v>12</v>
      </c>
      <c r="E921" s="1" t="s">
        <v>13</v>
      </c>
      <c r="F921" s="1" t="s">
        <v>14</v>
      </c>
      <c r="G921" s="1" t="s">
        <v>15</v>
      </c>
      <c r="H921" s="1" t="s">
        <v>16</v>
      </c>
      <c r="I921" s="1"/>
    </row>
    <row r="922" spans="2:9">
      <c r="B922" s="1"/>
      <c r="C922" s="1"/>
      <c r="D922" s="1"/>
      <c r="E922" s="7" t="s">
        <v>18</v>
      </c>
      <c r="F922" s="7" t="s">
        <v>18</v>
      </c>
      <c r="G922" s="7" t="s">
        <v>18</v>
      </c>
      <c r="H922" s="7" t="s">
        <v>18</v>
      </c>
      <c r="I922" s="1"/>
    </row>
    <row r="923" spans="2:9">
      <c r="B923" s="1" t="s">
        <v>305</v>
      </c>
      <c r="C923" s="1">
        <v>160</v>
      </c>
      <c r="D923" s="1" t="s">
        <v>91</v>
      </c>
      <c r="E923" s="5">
        <v>30.41</v>
      </c>
      <c r="F923" s="2">
        <v>0</v>
      </c>
      <c r="G923" s="2">
        <f>E923*C923</f>
        <v>4865.6000000000004</v>
      </c>
      <c r="H923" s="37"/>
      <c r="I923" s="6" t="s">
        <v>306</v>
      </c>
    </row>
    <row r="924" spans="2:9">
      <c r="B924" s="1" t="s">
        <v>307</v>
      </c>
      <c r="C924" s="1">
        <v>160</v>
      </c>
      <c r="D924" s="1" t="s">
        <v>91</v>
      </c>
      <c r="E924" s="5">
        <v>10.25</v>
      </c>
      <c r="F924" s="2">
        <v>0</v>
      </c>
      <c r="G924" s="2">
        <f>E924*C924</f>
        <v>1640</v>
      </c>
      <c r="H924" s="38"/>
      <c r="I924" s="6" t="s">
        <v>308</v>
      </c>
    </row>
    <row r="925" spans="2:9">
      <c r="B925" s="1" t="s">
        <v>105</v>
      </c>
      <c r="C925" s="1">
        <v>160</v>
      </c>
      <c r="D925" s="1" t="s">
        <v>91</v>
      </c>
      <c r="E925" s="12">
        <v>11.49</v>
      </c>
      <c r="F925" s="1"/>
      <c r="G925" s="2">
        <f>E925*C925</f>
        <v>1838.4</v>
      </c>
      <c r="H925" s="39"/>
      <c r="I925" s="1" t="s">
        <v>309</v>
      </c>
    </row>
    <row r="926" spans="2:9">
      <c r="B926" s="1" t="s">
        <v>321</v>
      </c>
      <c r="C926" s="1">
        <v>30</v>
      </c>
      <c r="D926" s="1" t="s">
        <v>91</v>
      </c>
      <c r="E926" s="4">
        <f>53.76</f>
        <v>53.76</v>
      </c>
      <c r="F926" s="1"/>
      <c r="G926" s="2">
        <f>E926*C926</f>
        <v>1612.8</v>
      </c>
      <c r="H926" s="1"/>
      <c r="I926" s="1" t="s">
        <v>322</v>
      </c>
    </row>
    <row r="927" spans="2:9">
      <c r="B927" s="3"/>
      <c r="C927" s="1"/>
      <c r="D927" s="1"/>
      <c r="E927" s="2"/>
      <c r="F927" s="1"/>
      <c r="G927" s="2"/>
      <c r="H927" s="1"/>
      <c r="I927" s="1"/>
    </row>
    <row r="928" spans="2:9">
      <c r="B928" s="3"/>
      <c r="C928" s="1"/>
      <c r="D928" s="1"/>
      <c r="E928" s="2"/>
      <c r="F928" s="1"/>
      <c r="G928" s="2"/>
      <c r="H928" s="1"/>
      <c r="I928" s="1"/>
    </row>
    <row r="929" spans="2:9">
      <c r="B929" s="1" t="s">
        <v>23</v>
      </c>
      <c r="C929" s="1"/>
      <c r="D929" s="1"/>
      <c r="E929" s="1"/>
      <c r="F929" s="2">
        <f>SUM(F923:F928)</f>
        <v>0</v>
      </c>
      <c r="G929" s="2">
        <f>SUM(G923:G927)</f>
        <v>9956.7999999999993</v>
      </c>
      <c r="H929" s="2">
        <f>F929+G929</f>
        <v>9956.7999999999993</v>
      </c>
      <c r="I929" s="1"/>
    </row>
    <row r="930" spans="2:9">
      <c r="B930" s="11"/>
      <c r="C930" s="11"/>
      <c r="D930" s="11"/>
      <c r="E930" s="11"/>
      <c r="F930" s="11"/>
      <c r="G930" s="11"/>
      <c r="H930" s="11"/>
      <c r="I930" s="11"/>
    </row>
    <row r="933" spans="2:9">
      <c r="B933" s="10" t="s">
        <v>0</v>
      </c>
      <c r="C933" s="40" t="s">
        <v>302</v>
      </c>
      <c r="D933" s="41"/>
      <c r="E933" s="41"/>
      <c r="F933" s="41"/>
      <c r="G933" s="42"/>
      <c r="H933" s="10" t="s">
        <v>2</v>
      </c>
      <c r="I933" s="10" t="s">
        <v>3</v>
      </c>
    </row>
    <row r="934" spans="2:9" ht="13.15" customHeight="1">
      <c r="B934" s="8" t="s">
        <v>355</v>
      </c>
      <c r="C934" s="34" t="s">
        <v>356</v>
      </c>
      <c r="D934" s="35"/>
      <c r="E934" s="35"/>
      <c r="F934" s="35"/>
      <c r="G934" s="36"/>
      <c r="H934" s="9" t="s">
        <v>6</v>
      </c>
      <c r="I934" s="8" t="s">
        <v>118</v>
      </c>
    </row>
    <row r="935" spans="2:9">
      <c r="B935" s="1" t="s">
        <v>10</v>
      </c>
      <c r="C935" s="1" t="s">
        <v>11</v>
      </c>
      <c r="D935" s="1" t="s">
        <v>12</v>
      </c>
      <c r="E935" s="1" t="s">
        <v>13</v>
      </c>
      <c r="F935" s="1" t="s">
        <v>14</v>
      </c>
      <c r="G935" s="1" t="s">
        <v>15</v>
      </c>
      <c r="H935" s="1" t="s">
        <v>16</v>
      </c>
      <c r="I935" s="1"/>
    </row>
    <row r="936" spans="2:9">
      <c r="B936" s="1"/>
      <c r="C936" s="1"/>
      <c r="D936" s="1"/>
      <c r="E936" s="7" t="s">
        <v>18</v>
      </c>
      <c r="F936" s="7" t="s">
        <v>18</v>
      </c>
      <c r="G936" s="7" t="s">
        <v>18</v>
      </c>
      <c r="H936" s="7" t="s">
        <v>18</v>
      </c>
      <c r="I936" s="1"/>
    </row>
    <row r="937" spans="2:9">
      <c r="B937" s="1" t="s">
        <v>305</v>
      </c>
      <c r="C937" s="1">
        <v>40</v>
      </c>
      <c r="D937" s="1" t="s">
        <v>91</v>
      </c>
      <c r="E937" s="5">
        <v>30.41</v>
      </c>
      <c r="F937" s="2">
        <v>0</v>
      </c>
      <c r="G937" s="2">
        <f>E937*C937</f>
        <v>1216.4000000000001</v>
      </c>
      <c r="H937" s="37"/>
      <c r="I937" s="6" t="s">
        <v>306</v>
      </c>
    </row>
    <row r="938" spans="2:9">
      <c r="B938" s="1" t="s">
        <v>307</v>
      </c>
      <c r="C938" s="1">
        <v>40</v>
      </c>
      <c r="D938" s="1" t="s">
        <v>91</v>
      </c>
      <c r="E938" s="5">
        <v>10.25</v>
      </c>
      <c r="F938" s="2">
        <v>0</v>
      </c>
      <c r="G938" s="2">
        <f>E938*C938</f>
        <v>410</v>
      </c>
      <c r="H938" s="38"/>
      <c r="I938" s="6" t="s">
        <v>308</v>
      </c>
    </row>
    <row r="939" spans="2:9">
      <c r="B939" s="1" t="s">
        <v>105</v>
      </c>
      <c r="C939" s="1">
        <v>32</v>
      </c>
      <c r="D939" s="1" t="s">
        <v>91</v>
      </c>
      <c r="E939" s="5">
        <v>11.49</v>
      </c>
      <c r="F939" s="1"/>
      <c r="G939" s="2">
        <f>E939*C939</f>
        <v>367.68</v>
      </c>
      <c r="H939" s="39"/>
      <c r="I939" s="1" t="s">
        <v>309</v>
      </c>
    </row>
    <row r="940" spans="2:9">
      <c r="B940" s="1" t="s">
        <v>321</v>
      </c>
      <c r="C940" s="1">
        <v>24</v>
      </c>
      <c r="D940" s="1" t="s">
        <v>91</v>
      </c>
      <c r="E940" s="4">
        <f>53.76</f>
        <v>53.76</v>
      </c>
      <c r="F940" s="1"/>
      <c r="G940" s="2">
        <f>E940*C940</f>
        <v>1290.24</v>
      </c>
      <c r="H940" s="1"/>
      <c r="I940" s="1" t="s">
        <v>322</v>
      </c>
    </row>
    <row r="941" spans="2:9">
      <c r="B941" s="3"/>
      <c r="C941" s="1"/>
      <c r="D941" s="1"/>
      <c r="E941" s="2"/>
      <c r="F941" s="1"/>
      <c r="G941" s="2"/>
      <c r="H941" s="1"/>
      <c r="I941" s="1"/>
    </row>
    <row r="942" spans="2:9">
      <c r="B942" s="3"/>
      <c r="C942" s="1"/>
      <c r="D942" s="1"/>
      <c r="E942" s="2"/>
      <c r="F942" s="1"/>
      <c r="G942" s="2"/>
      <c r="H942" s="1"/>
      <c r="I942" s="1"/>
    </row>
    <row r="943" spans="2:9">
      <c r="B943" s="1" t="s">
        <v>23</v>
      </c>
      <c r="C943" s="1"/>
      <c r="D943" s="1"/>
      <c r="E943" s="1"/>
      <c r="F943" s="2">
        <f>SUM(F937:F942)</f>
        <v>0</v>
      </c>
      <c r="G943" s="2">
        <f>SUM(G937:G941)</f>
        <v>3284.32</v>
      </c>
      <c r="H943" s="2">
        <f>F943+G943</f>
        <v>3284.32</v>
      </c>
      <c r="I943" s="1"/>
    </row>
  </sheetData>
  <mergeCells count="289">
    <mergeCell ref="C637:G637"/>
    <mergeCell ref="C638:G638"/>
    <mergeCell ref="H641:H643"/>
    <mergeCell ref="C647:G647"/>
    <mergeCell ref="C648:G648"/>
    <mergeCell ref="H651:H653"/>
    <mergeCell ref="C677:G677"/>
    <mergeCell ref="C678:G678"/>
    <mergeCell ref="H681:H683"/>
    <mergeCell ref="C657:G657"/>
    <mergeCell ref="C658:G658"/>
    <mergeCell ref="H661:H663"/>
    <mergeCell ref="C667:G667"/>
    <mergeCell ref="C668:G668"/>
    <mergeCell ref="H671:H673"/>
    <mergeCell ref="H631:H633"/>
    <mergeCell ref="H601:H603"/>
    <mergeCell ref="C587:G587"/>
    <mergeCell ref="C588:G588"/>
    <mergeCell ref="H591:H593"/>
    <mergeCell ref="C607:G607"/>
    <mergeCell ref="C608:G608"/>
    <mergeCell ref="H611:H613"/>
    <mergeCell ref="C617:G617"/>
    <mergeCell ref="C618:G618"/>
    <mergeCell ref="H621:H623"/>
    <mergeCell ref="C627:G627"/>
    <mergeCell ref="C628:G628"/>
    <mergeCell ref="H561:H563"/>
    <mergeCell ref="C567:G567"/>
    <mergeCell ref="C568:G568"/>
    <mergeCell ref="H571:H573"/>
    <mergeCell ref="C597:G597"/>
    <mergeCell ref="C598:G598"/>
    <mergeCell ref="H581:H583"/>
    <mergeCell ref="C577:G577"/>
    <mergeCell ref="C578:G578"/>
    <mergeCell ref="H110:H111"/>
    <mergeCell ref="C521:G521"/>
    <mergeCell ref="C437:G437"/>
    <mergeCell ref="C356:G356"/>
    <mergeCell ref="H360:H362"/>
    <mergeCell ref="C334:G334"/>
    <mergeCell ref="H398:H401"/>
    <mergeCell ref="C199:G199"/>
    <mergeCell ref="C16:G16"/>
    <mergeCell ref="C335:G335"/>
    <mergeCell ref="H338:H340"/>
    <mergeCell ref="C345:G345"/>
    <mergeCell ref="C346:G346"/>
    <mergeCell ref="K16:N16"/>
    <mergeCell ref="C17:G17"/>
    <mergeCell ref="H20:H21"/>
    <mergeCell ref="C115:G115"/>
    <mergeCell ref="K115:N115"/>
    <mergeCell ref="C221:G221"/>
    <mergeCell ref="C177:G177"/>
    <mergeCell ref="C178:G178"/>
    <mergeCell ref="H170:H173"/>
    <mergeCell ref="C211:G211"/>
    <mergeCell ref="K243:N243"/>
    <mergeCell ref="K254:N254"/>
    <mergeCell ref="C510:G510"/>
    <mergeCell ref="K221:N221"/>
    <mergeCell ref="C233:G233"/>
    <mergeCell ref="H181:H184"/>
    <mergeCell ref="C222:G222"/>
    <mergeCell ref="C232:G232"/>
    <mergeCell ref="C298:G298"/>
    <mergeCell ref="K188:N188"/>
    <mergeCell ref="K287:N287"/>
    <mergeCell ref="C367:G367"/>
    <mergeCell ref="C189:G189"/>
    <mergeCell ref="H302:H306"/>
    <mergeCell ref="H749:H751"/>
    <mergeCell ref="C699:G699"/>
    <mergeCell ref="C746:G746"/>
    <mergeCell ref="C920:G920"/>
    <mergeCell ref="C825:G825"/>
    <mergeCell ref="H828:H830"/>
    <mergeCell ref="C835:G835"/>
    <mergeCell ref="C836:G836"/>
    <mergeCell ref="H839:H841"/>
    <mergeCell ref="C892:G892"/>
    <mergeCell ref="C857:G857"/>
    <mergeCell ref="C858:G858"/>
    <mergeCell ref="H861:H863"/>
    <mergeCell ref="H726:H728"/>
    <mergeCell ref="C557:G557"/>
    <mergeCell ref="C558:G558"/>
    <mergeCell ref="H91:H92"/>
    <mergeCell ref="H73:H74"/>
    <mergeCell ref="C87:G87"/>
    <mergeCell ref="C34:G34"/>
    <mergeCell ref="H37:H38"/>
    <mergeCell ref="H440:H443"/>
    <mergeCell ref="H384:H387"/>
    <mergeCell ref="H225:H228"/>
    <mergeCell ref="C368:G368"/>
    <mergeCell ref="H371:H373"/>
    <mergeCell ref="C79:G79"/>
    <mergeCell ref="C70:G70"/>
    <mergeCell ref="H82:H83"/>
    <mergeCell ref="C61:G61"/>
    <mergeCell ref="C69:G69"/>
    <mergeCell ref="C78:G78"/>
    <mergeCell ref="H64:H65"/>
    <mergeCell ref="C96:G96"/>
    <mergeCell ref="C97:G97"/>
    <mergeCell ref="H100:H101"/>
    <mergeCell ref="C106:G106"/>
    <mergeCell ref="C25:G25"/>
    <mergeCell ref="K24:N24"/>
    <mergeCell ref="C155:G155"/>
    <mergeCell ref="C156:G156"/>
    <mergeCell ref="K155:N155"/>
    <mergeCell ref="C7:G7"/>
    <mergeCell ref="K7:N7"/>
    <mergeCell ref="C24:G24"/>
    <mergeCell ref="C8:G8"/>
    <mergeCell ref="H11:H12"/>
    <mergeCell ref="K33:N33"/>
    <mergeCell ref="C88:G88"/>
    <mergeCell ref="C126:G126"/>
    <mergeCell ref="K87:N87"/>
    <mergeCell ref="K69:N69"/>
    <mergeCell ref="K78:N78"/>
    <mergeCell ref="K96:N96"/>
    <mergeCell ref="K125:N125"/>
    <mergeCell ref="C116:G116"/>
    <mergeCell ref="H119:H120"/>
    <mergeCell ref="K106:N106"/>
    <mergeCell ref="C107:G107"/>
    <mergeCell ref="K144:N144"/>
    <mergeCell ref="C145:G145"/>
    <mergeCell ref="K166:N166"/>
    <mergeCell ref="H28:H29"/>
    <mergeCell ref="C33:G33"/>
    <mergeCell ref="K60:N60"/>
    <mergeCell ref="C43:G43"/>
    <mergeCell ref="H46:H47"/>
    <mergeCell ref="K51:N51"/>
    <mergeCell ref="C42:G42"/>
    <mergeCell ref="K42:N42"/>
    <mergeCell ref="C60:G60"/>
    <mergeCell ref="H148:H149"/>
    <mergeCell ref="H159:H162"/>
    <mergeCell ref="C125:G125"/>
    <mergeCell ref="C166:G166"/>
    <mergeCell ref="H129:H130"/>
    <mergeCell ref="C144:G144"/>
    <mergeCell ref="C134:G134"/>
    <mergeCell ref="K134:N134"/>
    <mergeCell ref="C135:G135"/>
    <mergeCell ref="H138:H139"/>
    <mergeCell ref="K177:N177"/>
    <mergeCell ref="C200:G200"/>
    <mergeCell ref="K210:N210"/>
    <mergeCell ref="C188:G188"/>
    <mergeCell ref="C481:G481"/>
    <mergeCell ref="C381:G381"/>
    <mergeCell ref="H214:H217"/>
    <mergeCell ref="C311:G311"/>
    <mergeCell ref="H314:H318"/>
    <mergeCell ref="C323:G323"/>
    <mergeCell ref="C436:G436"/>
    <mergeCell ref="C394:G394"/>
    <mergeCell ref="C395:G395"/>
    <mergeCell ref="C408:G408"/>
    <mergeCell ref="C409:G409"/>
    <mergeCell ref="C422:G422"/>
    <mergeCell ref="C423:G423"/>
    <mergeCell ref="K232:N232"/>
    <mergeCell ref="K199:N199"/>
    <mergeCell ref="C210:G210"/>
    <mergeCell ref="H203:H206"/>
    <mergeCell ref="H192:H195"/>
    <mergeCell ref="H236:H239"/>
    <mergeCell ref="C299:G299"/>
    <mergeCell ref="C934:G934"/>
    <mergeCell ref="H937:H939"/>
    <mergeCell ref="C893:G893"/>
    <mergeCell ref="H896:H898"/>
    <mergeCell ref="C905:G905"/>
    <mergeCell ref="C906:G906"/>
    <mergeCell ref="H909:H911"/>
    <mergeCell ref="C933:G933"/>
    <mergeCell ref="C919:G919"/>
    <mergeCell ref="H923:H925"/>
    <mergeCell ref="K480:N480"/>
    <mergeCell ref="C490:G490"/>
    <mergeCell ref="K490:N490"/>
    <mergeCell ref="C491:G491"/>
    <mergeCell ref="H494:H495"/>
    <mergeCell ref="C500:G500"/>
    <mergeCell ref="K500:N500"/>
    <mergeCell ref="C480:G480"/>
    <mergeCell ref="H484:H485"/>
    <mergeCell ref="H738:H740"/>
    <mergeCell ref="C687:G687"/>
    <mergeCell ref="H702:H703"/>
    <mergeCell ref="C722:G722"/>
    <mergeCell ref="C723:G723"/>
    <mergeCell ref="C531:G531"/>
    <mergeCell ref="H524:H525"/>
    <mergeCell ref="C824:G824"/>
    <mergeCell ref="K510:N510"/>
    <mergeCell ref="C511:G511"/>
    <mergeCell ref="H514:H515"/>
    <mergeCell ref="C745:G745"/>
    <mergeCell ref="H691:H693"/>
    <mergeCell ref="C734:G734"/>
    <mergeCell ref="K520:N520"/>
    <mergeCell ref="C735:G735"/>
    <mergeCell ref="C688:G688"/>
    <mergeCell ref="C756:G756"/>
    <mergeCell ref="C757:G757"/>
    <mergeCell ref="H760:H762"/>
    <mergeCell ref="C532:G532"/>
    <mergeCell ref="C547:G547"/>
    <mergeCell ref="C548:G548"/>
    <mergeCell ref="H551:H553"/>
    <mergeCell ref="C710:G710"/>
    <mergeCell ref="C51:G51"/>
    <mergeCell ref="C52:G52"/>
    <mergeCell ref="H55:H56"/>
    <mergeCell ref="C244:G244"/>
    <mergeCell ref="H247:H250"/>
    <mergeCell ref="C520:G520"/>
    <mergeCell ref="H713:H714"/>
    <mergeCell ref="C709:G709"/>
    <mergeCell ref="C501:G501"/>
    <mergeCell ref="H504:H505"/>
    <mergeCell ref="H535:H539"/>
    <mergeCell ref="H349:H351"/>
    <mergeCell ref="H412:H415"/>
    <mergeCell ref="C380:G380"/>
    <mergeCell ref="C243:G243"/>
    <mergeCell ref="C254:G254"/>
    <mergeCell ref="C255:G255"/>
    <mergeCell ref="C288:G288"/>
    <mergeCell ref="H291:H294"/>
    <mergeCell ref="C310:G310"/>
    <mergeCell ref="C357:G357"/>
    <mergeCell ref="C167:G167"/>
    <mergeCell ref="C698:G698"/>
    <mergeCell ref="H258:H261"/>
    <mergeCell ref="C265:G265"/>
    <mergeCell ref="K265:N265"/>
    <mergeCell ref="C266:G266"/>
    <mergeCell ref="H269:H272"/>
    <mergeCell ref="C276:G276"/>
    <mergeCell ref="K276:N276"/>
    <mergeCell ref="H327:H329"/>
    <mergeCell ref="C324:G324"/>
    <mergeCell ref="C464:G464"/>
    <mergeCell ref="C465:G465"/>
    <mergeCell ref="H468:H471"/>
    <mergeCell ref="C277:G277"/>
    <mergeCell ref="H280:H283"/>
    <mergeCell ref="C287:G287"/>
    <mergeCell ref="C450:G450"/>
    <mergeCell ref="C451:G451"/>
    <mergeCell ref="H454:H457"/>
    <mergeCell ref="H426:H429"/>
    <mergeCell ref="C880:G880"/>
    <mergeCell ref="H883:H885"/>
    <mergeCell ref="C767:G767"/>
    <mergeCell ref="C768:G768"/>
    <mergeCell ref="H771:H773"/>
    <mergeCell ref="C813:G813"/>
    <mergeCell ref="C814:G814"/>
    <mergeCell ref="H817:H819"/>
    <mergeCell ref="C802:G802"/>
    <mergeCell ref="C803:G803"/>
    <mergeCell ref="H806:H808"/>
    <mergeCell ref="C847:G847"/>
    <mergeCell ref="H850:H852"/>
    <mergeCell ref="C846:G846"/>
    <mergeCell ref="C868:G868"/>
    <mergeCell ref="C869:G869"/>
    <mergeCell ref="H872:H874"/>
    <mergeCell ref="C879:G879"/>
    <mergeCell ref="C791:G791"/>
    <mergeCell ref="H784:H786"/>
    <mergeCell ref="H795:H797"/>
    <mergeCell ref="C792:G792"/>
    <mergeCell ref="C780:G780"/>
    <mergeCell ref="C781:G781"/>
  </mergeCells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</dc:creator>
  <cp:keywords/>
  <dc:description/>
  <cp:lastModifiedBy>Maxi</cp:lastModifiedBy>
  <cp:revision/>
  <dcterms:created xsi:type="dcterms:W3CDTF">2021-07-22T14:36:04Z</dcterms:created>
  <dcterms:modified xsi:type="dcterms:W3CDTF">2021-07-30T14:40:33Z</dcterms:modified>
  <cp:category/>
  <cp:contentStatus/>
</cp:coreProperties>
</file>